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Ladder" sheetId="2" r:id="rId2"/>
    <sheet name="Players" sheetId="3" r:id="rId3"/>
    <sheet name="Results" sheetId="4" r:id="rId4"/>
    <sheet name="Settings" sheetId="5" r:id="rId5"/>
  </sheets>
  <calcPr fullCalcOnLoad="1"/>
</workbook>
</file>

<file path=xl/styles.xml><?xml version="1.0" encoding="utf-8"?>
<styleSheet xmlns="http://schemas.openxmlformats.org/spreadsheetml/2006/main">
  <numFmts count="1">
    <numFmt numFmtId="164" formatCode="dd/mm/yyyy"/>
  </numFmts>
  <fonts count="12">
    <font>
      <sz val="11"/>
      <color rgb="FF0E1F28"/>
      <name val="Calibri"/>
      <family val="2"/>
    </font>
    <font>
      <b/>
      <sz val="11"/>
      <color rgb="FF0E1F28"/>
      <name val="Calibri"/>
      <family val="2"/>
    </font>
    <font>
      <b/>
      <sz val="18"/>
      <color rgb="FFFFFFFF"/>
      <name val="Calibri"/>
      <family val="2"/>
    </font>
    <font>
      <sz val="10"/>
      <color rgb="FFD8B76A"/>
      <name val="Calibri"/>
      <family val="2"/>
    </font>
    <font>
      <b/>
      <sz val="13"/>
      <color rgb="FF194963"/>
      <name val="Calibri"/>
      <family val="2"/>
    </font>
    <font>
      <b/>
      <sz val="10"/>
      <color rgb="FFFFFFFF"/>
      <name val="Calibri"/>
      <family val="2"/>
    </font>
    <font>
      <sz val="10"/>
      <color rgb="FF586C77"/>
      <name val="Calibri"/>
      <family val="2"/>
    </font>
    <font>
      <i/>
      <sz val="11"/>
      <color rgb="FF586C77"/>
      <name val="Calibri"/>
      <family val="2"/>
    </font>
    <font>
      <b/>
      <sz val="12"/>
      <color rgb="FF846528"/>
      <name val="Calibri"/>
      <family val="2"/>
    </font>
    <font>
      <b/>
      <sz val="10"/>
      <color rgb="FF194963"/>
      <name val="Calibri"/>
      <family val="2"/>
    </font>
    <font>
      <sz val="11"/>
      <color rgb="FF4B5963"/>
      <name val="Calibri"/>
      <family val="2"/>
    </font>
    <font>
      <b/>
      <sz val="11"/>
      <color rgb="FFD8B76A"/>
      <name val="Calibri"/>
      <family val="2"/>
    </font>
  </fonts>
  <fills count="7">
    <fill>
      <patternFill patternType="none"/>
    </fill>
    <fill>
      <patternFill patternType="gray125"/>
    </fill>
    <fill>
      <patternFill patternType="solid">
        <fgColor rgb="FF194963"/>
        <bgColor indexed="64"/>
      </patternFill>
    </fill>
    <fill>
      <patternFill patternType="solid">
        <fgColor rgb="FFFFF8E6"/>
        <bgColor indexed="64"/>
      </patternFill>
    </fill>
    <fill>
      <patternFill patternType="solid">
        <fgColor rgb="FFF3F0EA"/>
        <bgColor indexed="64"/>
      </patternFill>
    </fill>
    <fill>
      <patternFill patternType="solid">
        <fgColor rgb="FF0D2E41"/>
        <bgColor indexed="64"/>
      </patternFill>
    </fill>
    <fill>
      <patternFill patternType="solid">
        <fgColor rgb="FFF6F1E7"/>
        <bgColor indexed="64"/>
      </patternFill>
    </fill>
  </fills>
  <borders count="3">
    <border>
      <left/>
      <right/>
      <top/>
      <bottom/>
      <diagonal/>
    </border>
    <border>
      <left style="thin">
        <color rgb="FFDCD4C4"/>
      </left>
      <right style="thin">
        <color rgb="FFDCD4C4"/>
      </right>
      <top style="thin">
        <color rgb="FFDCD4C4"/>
      </top>
      <bottom style="thin">
        <color rgb="FFDCD4C4"/>
      </bottom>
      <diagonal/>
    </border>
    <border>
      <left/>
      <right/>
      <top/>
      <bottom style="medium">
        <color rgb="FFB08A3E"/>
      </bottom>
      <diagonal/>
    </border>
  </borders>
  <cellStyleXfs count="1">
    <xf numFmtId="0" fontId="0" fillId="0" borderId="0"/>
  </cellStyleXfs>
  <cellXfs count="28">
    <xf numFmtId="0" fontId="0" fillId="0" borderId="0" xfId="0" applyFont="1" applyFill="1" applyBorder="1"/>
    <xf numFmtId="0" fontId="2" fillId="2" borderId="0" xfId="0" applyFont="1" applyFill="1" applyBorder="1" applyAlignment="1">
      <alignment vertical="center" indent="1"/>
    </xf>
    <xf numFmtId="0" fontId="3" fillId="2" borderId="0" xfId="0" applyFont="1" applyFill="1" applyBorder="1" applyAlignment="1">
      <alignment vertical="center" wrapText="1" indent="1"/>
    </xf>
    <xf numFmtId="0" fontId="3" fillId="2" borderId="0" xfId="0" applyFont="1" applyFill="1" applyBorder="1" applyAlignment="1">
      <alignment horizontal="right" vertical="center" indent="1"/>
    </xf>
    <xf numFmtId="0" fontId="11" fillId="2" borderId="0" xfId="0" applyFont="1" applyFill="1" applyBorder="1" applyAlignment="1">
      <alignment horizontal="right" vertical="center" indent="1"/>
    </xf>
    <xf numFmtId="0" fontId="4" fillId="0" borderId="2" xfId="0" applyFont="1" applyFill="1" applyBorder="1" applyAlignment="1">
      <alignment vertical="bottom"/>
    </xf>
    <xf numFmtId="0" fontId="6" fillId="0" borderId="0" xfId="0" applyFont="1" applyFill="1" applyBorder="1" applyAlignment="1">
      <alignment wrapText="1" vertical="top"/>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indent="1"/>
    </xf>
    <xf numFmtId="0" fontId="9" fillId="6" borderId="1" xfId="0" applyFont="1" applyFill="1" applyBorder="1" applyAlignment="1">
      <alignment horizontal="center" vertical="center"/>
    </xf>
    <xf numFmtId="49" fontId="1" fillId="3" borderId="1" xfId="0" applyFont="1" applyFill="1" applyBorder="1" applyNumberFormat="1" applyAlignment="1">
      <alignment vertical="center" indent="1"/>
    </xf>
    <xf numFmtId="0" fontId="9" fillId="6" borderId="1" xfId="0" applyFont="1" applyFill="1" applyBorder="1" applyAlignment="1">
      <alignment horizontal="center" vertical="center" wrapText="1"/>
    </xf>
    <xf numFmtId="49" fontId="0" fillId="3" borderId="1" xfId="0" applyFont="1" applyFill="1" applyBorder="1" applyNumberFormat="1" applyAlignment="1">
      <alignment horizontal="center" vertical="center"/>
    </xf>
    <xf numFmtId="49" fontId="7" fillId="4" borderId="1" xfId="0" applyFont="1" applyFill="1" applyBorder="1" applyNumberFormat="1" applyAlignment="1">
      <alignment horizontal="center" vertical="center"/>
    </xf>
    <xf numFmtId="0" fontId="0" fillId="5" borderId="1" xfId="0" applyFont="1" applyFill="1" applyBorder="1"/>
    <xf numFmtId="0" fontId="10" fillId="0" borderId="1" xfId="0" applyFont="1" applyFill="1" applyBorder="1" applyAlignment="1">
      <alignment horizontal="center" vertical="center"/>
    </xf>
    <xf numFmtId="0" fontId="1" fillId="0" borderId="1" xfId="0" applyFont="1" applyFill="1" applyBorder="1" applyAlignment="1">
      <alignment vertical="center" indent="1"/>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0" fillId="0" borderId="1" xfId="0" applyFont="1" applyFill="1" applyBorder="1" applyAlignment="1">
      <alignment vertical="center" indent="1"/>
    </xf>
    <xf numFmtId="0" fontId="1" fillId="3" borderId="1" xfId="0" applyFont="1" applyFill="1" applyBorder="1" applyAlignment="1">
      <alignment horizontal="center" vertical="center"/>
    </xf>
    <xf numFmtId="0" fontId="10" fillId="0" borderId="0" xfId="0" applyFont="1" applyFill="1" applyBorder="1" applyAlignment="1">
      <alignment wrapText="1" vertical="top"/>
    </xf>
    <xf numFmtId="0" fontId="1" fillId="0" borderId="0" xfId="0" applyFont="1" applyFill="1" applyBorder="1"/>
    <xf numFmtId="0" fontId="9" fillId="0" borderId="2" xfId="0" applyFont="1" applyFill="1" applyBorder="1" applyAlignment="1">
      <alignment horizontal="right" vertical="bottom" indent="1"/>
    </xf>
    <xf numFmtId="49" fontId="1" fillId="3" borderId="1" xfId="0" applyFont="1" applyFill="1" applyBorder="1" applyNumberFormat="1" applyAlignment="1">
      <alignment horizontal="center" vertical="center"/>
    </xf>
    <xf numFmtId="164" fontId="0" fillId="3" borderId="1" xfId="0" applyFont="1" applyFill="1" applyBorder="1" applyNumberFormat="1" applyAlignment="1">
      <alignment horizontal="center" vertical="center"/>
    </xf>
    <xf numFmtId="49" fontId="0" fillId="3" borderId="1" xfId="0" applyFont="1" applyFill="1" applyBorder="1" applyNumberFormat="1" applyAlignment="1">
      <alignment vertical="center" indent="1"/>
    </xf>
    <xf numFmtId="0" fontId="10" fillId="0" borderId="1" xfId="0" applyFont="1" applyFill="1" applyBorder="1" applyAlignment="1">
      <alignment vertical="center" wrapText="1" indent="1"/>
    </xf>
  </cellXfs>
  <cellStyles count="1">
    <cellStyle name="Normal" xfId="0" builtinId="0"/>
  </cellStyles>
  <dxfs count="7">
    <dxf>
      <font>
        <b/>
        <i val="0"/>
        <color rgb="FF1E6B41"/>
      </font>
      <fill>
        <patternFill patternType="solid">
          <bgColor rgb="FFDCEFE3"/>
        </patternFill>
      </fill>
    </dxf>
    <dxf>
      <font>
        <b/>
        <i val="0"/>
        <color rgb="FF8A5A00"/>
      </font>
      <fill>
        <patternFill patternType="solid">
          <bgColor rgb="FFFBEBC8"/>
        </patternFill>
      </fill>
    </dxf>
    <dxf>
      <font>
        <b/>
        <i val="0"/>
        <color rgb="FF8E2F29"/>
      </font>
      <fill>
        <patternFill patternType="solid">
          <bgColor rgb="FFF6DCDA"/>
        </patternFill>
      </fill>
    </dxf>
    <dxf>
      <font>
        <b/>
        <i val="0"/>
        <color rgb="FF1E6B41"/>
      </font>
      <fill>
        <patternFill patternType="solid">
          <bgColor rgb="FFDCEFE3"/>
        </patternFill>
      </fill>
    </dxf>
    <dxf>
      <font>
        <b/>
        <i val="0"/>
        <color rgb="FF8E2F29"/>
      </font>
      <fill>
        <patternFill patternType="solid">
          <bgColor rgb="FFF6DCDA"/>
        </patternFill>
      </fill>
    </dxf>
    <dxf>
      <font>
        <i val="0"/>
        <color rgb="FF0E1F28"/>
      </font>
      <fill>
        <patternFill patternType="solid">
          <bgColor rgb="FFFFF8E6"/>
        </patternFill>
      </fill>
    </dxf>
    <dxf>
      <font>
        <b val="0"/>
        <color rgb="FF586C77"/>
      </font>
      <fill>
        <patternFill patternType="solid">
          <bgColor rgb="FFF3F0EA"/>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Styles" Type="http://schemas.openxmlformats.org/officeDocument/2006/relationships/styles" Target="styles.xml"/></Relationships>
</file>

<file path=xl/worksheets/sheet1.xml><?xml version="1.0" encoding="utf-8"?>
<worksheet xmlns="http://schemas.openxmlformats.org/spreadsheetml/2006/main">
  <sheetPr>
    <tabColor rgb="FF194963"/>
    <pageSetUpPr fitToPage="1"/>
  </sheetPr>
  <sheetViews>
    <sheetView workbookViewId="0" showGridLines="0"/>
  </sheetViews>
  <cols>
    <col min="1" max="1" width="76" customWidth="1"/>
  </cols>
  <sheetData>
    <row r="1" ht="34" customHeight="1">
      <c r="A1" s="1" t="inlineStr">
        <is>
          <t xml:space="preserve">Ladder spreadsheet</t>
        </is>
      </c>
    </row>
    <row r="2"/>
    <row r="3"/>
    <row r="4">
      <c r="A4" s="5" t="inlineStr">
        <is>
          <t xml:space="preserve">How it works</t>
        </is>
      </c>
    </row>
    <row r="5" ht="34" customHeight="1">
      <c r="A5" s="21" t="inlineStr">
        <is>
          <t xml:space="preserve">1. On the Players tab, type the ladder in its starting order, top first: up to 40 names, or pairs for doubles.</t>
        </is>
      </c>
    </row>
    <row r="6" ht="49" customHeight="1">
      <c r="A6" s="21" t="inlineStr">
        <is>
          <t xml:space="preserve">2. On the Results tab, one line a challenge, in the order they were played: the date, the challenger, the defender and the winner from the drop-downs, and the score if you like. Room for 150.</t>
        </is>
      </c>
    </row>
    <row r="7" ht="34" customHeight="1">
      <c r="A7" s="21" t="inlineStr">
        <is>
          <t xml:space="preserve">3. What happened says what each result did: who moved up, who stayed, or why a challenge moved nobody.</t>
        </is>
      </c>
    </row>
    <row r="8" ht="34" customHeight="1">
      <c r="A8" s="21" t="inlineStr">
        <is>
          <t xml:space="preserve">4. The Ladder tab keeps itself: every place, each player's record, how far they have moved since the start, and the places they may challenge.</t>
        </is>
      </c>
    </row>
    <row r="9"/>
    <row r="10">
      <c r="A10" s="5" t="inlineStr">
        <is>
          <t xml:space="preserve">The rules</t>
        </is>
      </c>
    </row>
    <row r="11" ht="34" customHeight="1">
      <c r="A11" s="21" t="inlineStr">
        <is>
          <t xml:space="preserve">On the Settings tab: how many places up a player may challenge (3 to start with), and whether a winning challenger takes the place or swaps places.</t>
        </is>
      </c>
    </row>
    <row r="12"/>
    <row r="13">
      <c r="A13" s="5" t="inlineStr">
        <is>
          <t xml:space="preserve">Changing a result</t>
        </is>
      </c>
    </row>
    <row r="14" ht="34" customHeight="1">
      <c r="A14" s="21" t="inlineStr">
        <is>
          <t xml:space="preserve">Correct it where it is. The ladder replays every result after it, so everybody ends up where the corrected results put them.</t>
        </is>
      </c>
    </row>
    <row r="15"/>
    <row r="16">
      <c r="A16" s="5" t="inlineStr">
        <is>
          <t xml:space="preserve">Somebody new, or somebody leaving</t>
        </is>
      </c>
    </row>
    <row r="17" ht="49" customHeight="1">
      <c r="A17" s="21" t="inlineStr">
        <is>
          <t xml:space="preserve">Somebody new goes at the bottom of the Players tab and starts at the bottom of the ladder. Somebody leaving keeps their line, so the results they played still count, and they drift down as others pass them.</t>
        </is>
      </c>
    </row>
    <row r="18"/>
    <row r="19">
      <c r="A19" s="5" t="inlineStr">
        <is>
          <t xml:space="preserve">When a spreadsheet stops being enough</t>
        </is>
      </c>
    </row>
    <row r="20" ht="64" customHeight="1">
      <c r="A20" s="21" t="inlineStr">
        <is>
          <t xml:space="preserve">Players cannot challenge or enter results here, and the ladder is only as up to date as whoever types them. Clayside runs the same ladder with players challenging from their phones and confirming their own results, and the ladder live for the whole club: clayside.app</t>
        </is>
      </c>
    </row>
  </sheetData>
  <pageMargins left="0.4" right="0.4" top="0.5" bottom="0.5" header="0.3" footer="0.3"/>
  <pageSetup paperSize="9" orientation="portrait" fitToWidth="1" fitToHeight="1"/>
</worksheet>
</file>

<file path=xl/worksheets/sheet2.xml><?xml version="1.0" encoding="utf-8"?>
<worksheet xmlns="http://schemas.openxmlformats.org/spreadsheetml/2006/main">
  <sheetPr>
    <tabColor rgb="FF194963"/>
    <pageSetUpPr fitToPage="1"/>
  </sheetPr>
  <sheetViews>
    <sheetView workbookViewId="0" showGridLines="0"/>
  </sheetViews>
  <cols>
    <col min="1" max="1" width="8" customWidth="1"/>
    <col min="2" max="2" width="26" customWidth="1"/>
    <col min="3" max="3" width="9" customWidth="1"/>
    <col min="4" max="4" width="9" customWidth="1"/>
    <col min="5" max="5" width="9" customWidth="1"/>
    <col min="6" max="6" width="14" customWidth="1"/>
    <col min="7" max="7" width="22" customWidth="1"/>
  </cols>
  <sheetData>
    <row r="1" ht="34" customHeight="1">
      <c r="A1" s="1" t="inlineStr">
        <is>
          <t xml:space="preserve">Ladder</t>
        </is>
      </c>
      <c r="B1" s="2"/>
      <c r="C1" s="2"/>
      <c r="D1" s="2"/>
      <c r="E1" s="2"/>
      <c r="F1" s="2"/>
      <c r="G1" s="2"/>
    </row>
    <row r="2" ht="30" customHeight="1">
      <c r="A2" s="6" t="inlineStr">
        <is>
          <t xml:space="preserve">The ladder as it stands. Type the names on the Players tab and each challenge on the Results tab, and this tab keeps itself.</t>
        </is>
      </c>
    </row>
    <row r="3"/>
    <row r="4" ht="26" customHeight="1">
      <c r="A4" s="5" t="inlineStr">
        <is>
          <t xml:space="preserve">The ladder now</t>
        </is>
      </c>
      <c r="B4" s="5"/>
      <c r="C4" s="5"/>
      <c r="D4" s="5"/>
      <c r="E4" s="5"/>
      <c r="F4" s="5"/>
      <c r="G4" s="5"/>
    </row>
    <row r="5" ht="30" customHeight="1">
      <c r="A5" s="7" t="inlineStr">
        <is>
          <t xml:space="preserve">Place</t>
        </is>
      </c>
      <c r="B5" s="8" t="inlineStr">
        <is>
          <t xml:space="preserve">Player</t>
        </is>
      </c>
      <c r="C5" s="7" t="inlineStr">
        <is>
          <t xml:space="preserve">Played</t>
        </is>
      </c>
      <c r="D5" s="7" t="inlineStr">
        <is>
          <t xml:space="preserve">Won</t>
        </is>
      </c>
      <c r="E5" s="7" t="inlineStr">
        <is>
          <t xml:space="preserve">Lost</t>
        </is>
      </c>
      <c r="F5" s="7" t="inlineStr">
        <is>
          <t xml:space="preserve">Since the start</t>
        </is>
      </c>
      <c r="G5" s="8" t="inlineStr">
        <is>
          <t xml:space="preserve">May challenge</t>
        </is>
      </c>
    </row>
    <row r="6" ht="20" customHeight="1">
      <c r="A6" s="17">
        <f>IF(1&gt;COUNTIF(Players!$B$6:$B$45,"?*"),"",1)</f>
      </c>
      <c r="B6" s="16">
        <f>IF($A6="","",IFERROR(INDEX(Players!$B$6:$B$45,MATCH($A6,Results!$N$155:$BA$155,0)),""))</f>
      </c>
      <c r="C6" s="15">
        <f>IF($B6="","",COUNTIFS(Results!$C$6:$C$155,$B6,Results!$E$6:$E$155,"?*",Results!$D$6:$D$155,"&lt;&gt;"&amp;$B6)+COUNTIFS(Results!$D$6:$D$155,$B6,Results!$E$6:$E$155,"?*",Results!$C$6:$C$155,"&lt;&gt;"&amp;$B6))</f>
      </c>
      <c r="D6" s="15">
        <f>IF($B6="","",COUNTIFS(Results!$C$6:$C$155,$B6,Results!$E$6:$E$155,"Challenger",Results!$D$6:$D$155,"&lt;&gt;"&amp;$B6)+COUNTIFS(Results!$D$6:$D$155,$B6,Results!$E$6:$E$155,"Defender",Results!$C$6:$C$155,"&lt;&gt;"&amp;$B6))</f>
      </c>
      <c r="E6" s="15">
        <f>IF($B6="","",$C6-$D6)</f>
      </c>
      <c r="F6" s="15">
        <f>IF($B6="","",IF(INDEX(Results!$N$5:$BA$5,1,MATCH($B6,Players!$B$6:$B$45,0))&gt;$A6,"Up "&amp;(INDEX(Results!$N$5:$BA$5,1,MATCH($B6,Players!$B$6:$B$45,0))-$A6),IF(INDEX(Results!$N$5:$BA$5,1,MATCH($B6,Players!$B$6:$B$45,0))&lt;$A6,"Down "&amp;($A6-INDEX(Results!$N$5:$BA$5,1,MATCH($B6,Players!$B$6:$B$45,0))),"")))</f>
      </c>
      <c r="G6" s="19">
        <f>IF($B6="","",IF($A6=1,"Top of the ladder",IF(MAX(1,$A6-Settings!$C$5)=$A6-1,"Place "&amp;($A6-1),"Places "&amp;MAX(1,$A6-Settings!$C$5)&amp;" to "&amp;($A6-1))))</f>
      </c>
    </row>
    <row r="7" ht="20" customHeight="1">
      <c r="A7" s="17">
        <f>IF(2&gt;COUNTIF(Players!$B$6:$B$45,"?*"),"",2)</f>
      </c>
      <c r="B7" s="16">
        <f>IF($A7="","",IFERROR(INDEX(Players!$B$6:$B$45,MATCH($A7,Results!$N$155:$BA$155,0)),""))</f>
      </c>
      <c r="C7" s="15">
        <f>IF($B7="","",COUNTIFS(Results!$C$6:$C$155,$B7,Results!$E$6:$E$155,"?*",Results!$D$6:$D$155,"&lt;&gt;"&amp;$B7)+COUNTIFS(Results!$D$6:$D$155,$B7,Results!$E$6:$E$155,"?*",Results!$C$6:$C$155,"&lt;&gt;"&amp;$B7))</f>
      </c>
      <c r="D7" s="15">
        <f>IF($B7="","",COUNTIFS(Results!$C$6:$C$155,$B7,Results!$E$6:$E$155,"Challenger",Results!$D$6:$D$155,"&lt;&gt;"&amp;$B7)+COUNTIFS(Results!$D$6:$D$155,$B7,Results!$E$6:$E$155,"Defender",Results!$C$6:$C$155,"&lt;&gt;"&amp;$B7))</f>
      </c>
      <c r="E7" s="15">
        <f>IF($B7="","",$C7-$D7)</f>
      </c>
      <c r="F7" s="15">
        <f>IF($B7="","",IF(INDEX(Results!$N$5:$BA$5,1,MATCH($B7,Players!$B$6:$B$45,0))&gt;$A7,"Up "&amp;(INDEX(Results!$N$5:$BA$5,1,MATCH($B7,Players!$B$6:$B$45,0))-$A7),IF(INDEX(Results!$N$5:$BA$5,1,MATCH($B7,Players!$B$6:$B$45,0))&lt;$A7,"Down "&amp;($A7-INDEX(Results!$N$5:$BA$5,1,MATCH($B7,Players!$B$6:$B$45,0))),"")))</f>
      </c>
      <c r="G7" s="19">
        <f>IF($B7="","",IF($A7=1,"Top of the ladder",IF(MAX(1,$A7-Settings!$C$5)=$A7-1,"Place "&amp;($A7-1),"Places "&amp;MAX(1,$A7-Settings!$C$5)&amp;" to "&amp;($A7-1))))</f>
      </c>
    </row>
    <row r="8" ht="20" customHeight="1">
      <c r="A8" s="17">
        <f>IF(3&gt;COUNTIF(Players!$B$6:$B$45,"?*"),"",3)</f>
      </c>
      <c r="B8" s="16">
        <f>IF($A8="","",IFERROR(INDEX(Players!$B$6:$B$45,MATCH($A8,Results!$N$155:$BA$155,0)),""))</f>
      </c>
      <c r="C8" s="15">
        <f>IF($B8="","",COUNTIFS(Results!$C$6:$C$155,$B8,Results!$E$6:$E$155,"?*",Results!$D$6:$D$155,"&lt;&gt;"&amp;$B8)+COUNTIFS(Results!$D$6:$D$155,$B8,Results!$E$6:$E$155,"?*",Results!$C$6:$C$155,"&lt;&gt;"&amp;$B8))</f>
      </c>
      <c r="D8" s="15">
        <f>IF($B8="","",COUNTIFS(Results!$C$6:$C$155,$B8,Results!$E$6:$E$155,"Challenger",Results!$D$6:$D$155,"&lt;&gt;"&amp;$B8)+COUNTIFS(Results!$D$6:$D$155,$B8,Results!$E$6:$E$155,"Defender",Results!$C$6:$C$155,"&lt;&gt;"&amp;$B8))</f>
      </c>
      <c r="E8" s="15">
        <f>IF($B8="","",$C8-$D8)</f>
      </c>
      <c r="F8" s="15">
        <f>IF($B8="","",IF(INDEX(Results!$N$5:$BA$5,1,MATCH($B8,Players!$B$6:$B$45,0))&gt;$A8,"Up "&amp;(INDEX(Results!$N$5:$BA$5,1,MATCH($B8,Players!$B$6:$B$45,0))-$A8),IF(INDEX(Results!$N$5:$BA$5,1,MATCH($B8,Players!$B$6:$B$45,0))&lt;$A8,"Down "&amp;($A8-INDEX(Results!$N$5:$BA$5,1,MATCH($B8,Players!$B$6:$B$45,0))),"")))</f>
      </c>
      <c r="G8" s="19">
        <f>IF($B8="","",IF($A8=1,"Top of the ladder",IF(MAX(1,$A8-Settings!$C$5)=$A8-1,"Place "&amp;($A8-1),"Places "&amp;MAX(1,$A8-Settings!$C$5)&amp;" to "&amp;($A8-1))))</f>
      </c>
    </row>
    <row r="9" ht="20" customHeight="1">
      <c r="A9" s="17">
        <f>IF(4&gt;COUNTIF(Players!$B$6:$B$45,"?*"),"",4)</f>
      </c>
      <c r="B9" s="16">
        <f>IF($A9="","",IFERROR(INDEX(Players!$B$6:$B$45,MATCH($A9,Results!$N$155:$BA$155,0)),""))</f>
      </c>
      <c r="C9" s="15">
        <f>IF($B9="","",COUNTIFS(Results!$C$6:$C$155,$B9,Results!$E$6:$E$155,"?*",Results!$D$6:$D$155,"&lt;&gt;"&amp;$B9)+COUNTIFS(Results!$D$6:$D$155,$B9,Results!$E$6:$E$155,"?*",Results!$C$6:$C$155,"&lt;&gt;"&amp;$B9))</f>
      </c>
      <c r="D9" s="15">
        <f>IF($B9="","",COUNTIFS(Results!$C$6:$C$155,$B9,Results!$E$6:$E$155,"Challenger",Results!$D$6:$D$155,"&lt;&gt;"&amp;$B9)+COUNTIFS(Results!$D$6:$D$155,$B9,Results!$E$6:$E$155,"Defender",Results!$C$6:$C$155,"&lt;&gt;"&amp;$B9))</f>
      </c>
      <c r="E9" s="15">
        <f>IF($B9="","",$C9-$D9)</f>
      </c>
      <c r="F9" s="15">
        <f>IF($B9="","",IF(INDEX(Results!$N$5:$BA$5,1,MATCH($B9,Players!$B$6:$B$45,0))&gt;$A9,"Up "&amp;(INDEX(Results!$N$5:$BA$5,1,MATCH($B9,Players!$B$6:$B$45,0))-$A9),IF(INDEX(Results!$N$5:$BA$5,1,MATCH($B9,Players!$B$6:$B$45,0))&lt;$A9,"Down "&amp;($A9-INDEX(Results!$N$5:$BA$5,1,MATCH($B9,Players!$B$6:$B$45,0))),"")))</f>
      </c>
      <c r="G9" s="19">
        <f>IF($B9="","",IF($A9=1,"Top of the ladder",IF(MAX(1,$A9-Settings!$C$5)=$A9-1,"Place "&amp;($A9-1),"Places "&amp;MAX(1,$A9-Settings!$C$5)&amp;" to "&amp;($A9-1))))</f>
      </c>
    </row>
    <row r="10" ht="20" customHeight="1">
      <c r="A10" s="17">
        <f>IF(5&gt;COUNTIF(Players!$B$6:$B$45,"?*"),"",5)</f>
      </c>
      <c r="B10" s="16">
        <f>IF($A10="","",IFERROR(INDEX(Players!$B$6:$B$45,MATCH($A10,Results!$N$155:$BA$155,0)),""))</f>
      </c>
      <c r="C10" s="15">
        <f>IF($B10="","",COUNTIFS(Results!$C$6:$C$155,$B10,Results!$E$6:$E$155,"?*",Results!$D$6:$D$155,"&lt;&gt;"&amp;$B10)+COUNTIFS(Results!$D$6:$D$155,$B10,Results!$E$6:$E$155,"?*",Results!$C$6:$C$155,"&lt;&gt;"&amp;$B10))</f>
      </c>
      <c r="D10" s="15">
        <f>IF($B10="","",COUNTIFS(Results!$C$6:$C$155,$B10,Results!$E$6:$E$155,"Challenger",Results!$D$6:$D$155,"&lt;&gt;"&amp;$B10)+COUNTIFS(Results!$D$6:$D$155,$B10,Results!$E$6:$E$155,"Defender",Results!$C$6:$C$155,"&lt;&gt;"&amp;$B10))</f>
      </c>
      <c r="E10" s="15">
        <f>IF($B10="","",$C10-$D10)</f>
      </c>
      <c r="F10" s="15">
        <f>IF($B10="","",IF(INDEX(Results!$N$5:$BA$5,1,MATCH($B10,Players!$B$6:$B$45,0))&gt;$A10,"Up "&amp;(INDEX(Results!$N$5:$BA$5,1,MATCH($B10,Players!$B$6:$B$45,0))-$A10),IF(INDEX(Results!$N$5:$BA$5,1,MATCH($B10,Players!$B$6:$B$45,0))&lt;$A10,"Down "&amp;($A10-INDEX(Results!$N$5:$BA$5,1,MATCH($B10,Players!$B$6:$B$45,0))),"")))</f>
      </c>
      <c r="G10" s="19">
        <f>IF($B10="","",IF($A10=1,"Top of the ladder",IF(MAX(1,$A10-Settings!$C$5)=$A10-1,"Place "&amp;($A10-1),"Places "&amp;MAX(1,$A10-Settings!$C$5)&amp;" to "&amp;($A10-1))))</f>
      </c>
    </row>
    <row r="11" ht="20" customHeight="1">
      <c r="A11" s="17">
        <f>IF(6&gt;COUNTIF(Players!$B$6:$B$45,"?*"),"",6)</f>
      </c>
      <c r="B11" s="16">
        <f>IF($A11="","",IFERROR(INDEX(Players!$B$6:$B$45,MATCH($A11,Results!$N$155:$BA$155,0)),""))</f>
      </c>
      <c r="C11" s="15">
        <f>IF($B11="","",COUNTIFS(Results!$C$6:$C$155,$B11,Results!$E$6:$E$155,"?*",Results!$D$6:$D$155,"&lt;&gt;"&amp;$B11)+COUNTIFS(Results!$D$6:$D$155,$B11,Results!$E$6:$E$155,"?*",Results!$C$6:$C$155,"&lt;&gt;"&amp;$B11))</f>
      </c>
      <c r="D11" s="15">
        <f>IF($B11="","",COUNTIFS(Results!$C$6:$C$155,$B11,Results!$E$6:$E$155,"Challenger",Results!$D$6:$D$155,"&lt;&gt;"&amp;$B11)+COUNTIFS(Results!$D$6:$D$155,$B11,Results!$E$6:$E$155,"Defender",Results!$C$6:$C$155,"&lt;&gt;"&amp;$B11))</f>
      </c>
      <c r="E11" s="15">
        <f>IF($B11="","",$C11-$D11)</f>
      </c>
      <c r="F11" s="15">
        <f>IF($B11="","",IF(INDEX(Results!$N$5:$BA$5,1,MATCH($B11,Players!$B$6:$B$45,0))&gt;$A11,"Up "&amp;(INDEX(Results!$N$5:$BA$5,1,MATCH($B11,Players!$B$6:$B$45,0))-$A11),IF(INDEX(Results!$N$5:$BA$5,1,MATCH($B11,Players!$B$6:$B$45,0))&lt;$A11,"Down "&amp;($A11-INDEX(Results!$N$5:$BA$5,1,MATCH($B11,Players!$B$6:$B$45,0))),"")))</f>
      </c>
      <c r="G11" s="19">
        <f>IF($B11="","",IF($A11=1,"Top of the ladder",IF(MAX(1,$A11-Settings!$C$5)=$A11-1,"Place "&amp;($A11-1),"Places "&amp;MAX(1,$A11-Settings!$C$5)&amp;" to "&amp;($A11-1))))</f>
      </c>
    </row>
    <row r="12" ht="20" customHeight="1">
      <c r="A12" s="17">
        <f>IF(7&gt;COUNTIF(Players!$B$6:$B$45,"?*"),"",7)</f>
      </c>
      <c r="B12" s="16">
        <f>IF($A12="","",IFERROR(INDEX(Players!$B$6:$B$45,MATCH($A12,Results!$N$155:$BA$155,0)),""))</f>
      </c>
      <c r="C12" s="15">
        <f>IF($B12="","",COUNTIFS(Results!$C$6:$C$155,$B12,Results!$E$6:$E$155,"?*",Results!$D$6:$D$155,"&lt;&gt;"&amp;$B12)+COUNTIFS(Results!$D$6:$D$155,$B12,Results!$E$6:$E$155,"?*",Results!$C$6:$C$155,"&lt;&gt;"&amp;$B12))</f>
      </c>
      <c r="D12" s="15">
        <f>IF($B12="","",COUNTIFS(Results!$C$6:$C$155,$B12,Results!$E$6:$E$155,"Challenger",Results!$D$6:$D$155,"&lt;&gt;"&amp;$B12)+COUNTIFS(Results!$D$6:$D$155,$B12,Results!$E$6:$E$155,"Defender",Results!$C$6:$C$155,"&lt;&gt;"&amp;$B12))</f>
      </c>
      <c r="E12" s="15">
        <f>IF($B12="","",$C12-$D12)</f>
      </c>
      <c r="F12" s="15">
        <f>IF($B12="","",IF(INDEX(Results!$N$5:$BA$5,1,MATCH($B12,Players!$B$6:$B$45,0))&gt;$A12,"Up "&amp;(INDEX(Results!$N$5:$BA$5,1,MATCH($B12,Players!$B$6:$B$45,0))-$A12),IF(INDEX(Results!$N$5:$BA$5,1,MATCH($B12,Players!$B$6:$B$45,0))&lt;$A12,"Down "&amp;($A12-INDEX(Results!$N$5:$BA$5,1,MATCH($B12,Players!$B$6:$B$45,0))),"")))</f>
      </c>
      <c r="G12" s="19">
        <f>IF($B12="","",IF($A12=1,"Top of the ladder",IF(MAX(1,$A12-Settings!$C$5)=$A12-1,"Place "&amp;($A12-1),"Places "&amp;MAX(1,$A12-Settings!$C$5)&amp;" to "&amp;($A12-1))))</f>
      </c>
    </row>
    <row r="13" ht="20" customHeight="1">
      <c r="A13" s="17">
        <f>IF(8&gt;COUNTIF(Players!$B$6:$B$45,"?*"),"",8)</f>
      </c>
      <c r="B13" s="16">
        <f>IF($A13="","",IFERROR(INDEX(Players!$B$6:$B$45,MATCH($A13,Results!$N$155:$BA$155,0)),""))</f>
      </c>
      <c r="C13" s="15">
        <f>IF($B13="","",COUNTIFS(Results!$C$6:$C$155,$B13,Results!$E$6:$E$155,"?*",Results!$D$6:$D$155,"&lt;&gt;"&amp;$B13)+COUNTIFS(Results!$D$6:$D$155,$B13,Results!$E$6:$E$155,"?*",Results!$C$6:$C$155,"&lt;&gt;"&amp;$B13))</f>
      </c>
      <c r="D13" s="15">
        <f>IF($B13="","",COUNTIFS(Results!$C$6:$C$155,$B13,Results!$E$6:$E$155,"Challenger",Results!$D$6:$D$155,"&lt;&gt;"&amp;$B13)+COUNTIFS(Results!$D$6:$D$155,$B13,Results!$E$6:$E$155,"Defender",Results!$C$6:$C$155,"&lt;&gt;"&amp;$B13))</f>
      </c>
      <c r="E13" s="15">
        <f>IF($B13="","",$C13-$D13)</f>
      </c>
      <c r="F13" s="15">
        <f>IF($B13="","",IF(INDEX(Results!$N$5:$BA$5,1,MATCH($B13,Players!$B$6:$B$45,0))&gt;$A13,"Up "&amp;(INDEX(Results!$N$5:$BA$5,1,MATCH($B13,Players!$B$6:$B$45,0))-$A13),IF(INDEX(Results!$N$5:$BA$5,1,MATCH($B13,Players!$B$6:$B$45,0))&lt;$A13,"Down "&amp;($A13-INDEX(Results!$N$5:$BA$5,1,MATCH($B13,Players!$B$6:$B$45,0))),"")))</f>
      </c>
      <c r="G13" s="19">
        <f>IF($B13="","",IF($A13=1,"Top of the ladder",IF(MAX(1,$A13-Settings!$C$5)=$A13-1,"Place "&amp;($A13-1),"Places "&amp;MAX(1,$A13-Settings!$C$5)&amp;" to "&amp;($A13-1))))</f>
      </c>
    </row>
    <row r="14" ht="20" customHeight="1">
      <c r="A14" s="17">
        <f>IF(9&gt;COUNTIF(Players!$B$6:$B$45,"?*"),"",9)</f>
      </c>
      <c r="B14" s="16">
        <f>IF($A14="","",IFERROR(INDEX(Players!$B$6:$B$45,MATCH($A14,Results!$N$155:$BA$155,0)),""))</f>
      </c>
      <c r="C14" s="15">
        <f>IF($B14="","",COUNTIFS(Results!$C$6:$C$155,$B14,Results!$E$6:$E$155,"?*",Results!$D$6:$D$155,"&lt;&gt;"&amp;$B14)+COUNTIFS(Results!$D$6:$D$155,$B14,Results!$E$6:$E$155,"?*",Results!$C$6:$C$155,"&lt;&gt;"&amp;$B14))</f>
      </c>
      <c r="D14" s="15">
        <f>IF($B14="","",COUNTIFS(Results!$C$6:$C$155,$B14,Results!$E$6:$E$155,"Challenger",Results!$D$6:$D$155,"&lt;&gt;"&amp;$B14)+COUNTIFS(Results!$D$6:$D$155,$B14,Results!$E$6:$E$155,"Defender",Results!$C$6:$C$155,"&lt;&gt;"&amp;$B14))</f>
      </c>
      <c r="E14" s="15">
        <f>IF($B14="","",$C14-$D14)</f>
      </c>
      <c r="F14" s="15">
        <f>IF($B14="","",IF(INDEX(Results!$N$5:$BA$5,1,MATCH($B14,Players!$B$6:$B$45,0))&gt;$A14,"Up "&amp;(INDEX(Results!$N$5:$BA$5,1,MATCH($B14,Players!$B$6:$B$45,0))-$A14),IF(INDEX(Results!$N$5:$BA$5,1,MATCH($B14,Players!$B$6:$B$45,0))&lt;$A14,"Down "&amp;($A14-INDEX(Results!$N$5:$BA$5,1,MATCH($B14,Players!$B$6:$B$45,0))),"")))</f>
      </c>
      <c r="G14" s="19">
        <f>IF($B14="","",IF($A14=1,"Top of the ladder",IF(MAX(1,$A14-Settings!$C$5)=$A14-1,"Place "&amp;($A14-1),"Places "&amp;MAX(1,$A14-Settings!$C$5)&amp;" to "&amp;($A14-1))))</f>
      </c>
    </row>
    <row r="15" ht="20" customHeight="1">
      <c r="A15" s="17">
        <f>IF(10&gt;COUNTIF(Players!$B$6:$B$45,"?*"),"",10)</f>
      </c>
      <c r="B15" s="16">
        <f>IF($A15="","",IFERROR(INDEX(Players!$B$6:$B$45,MATCH($A15,Results!$N$155:$BA$155,0)),""))</f>
      </c>
      <c r="C15" s="15">
        <f>IF($B15="","",COUNTIFS(Results!$C$6:$C$155,$B15,Results!$E$6:$E$155,"?*",Results!$D$6:$D$155,"&lt;&gt;"&amp;$B15)+COUNTIFS(Results!$D$6:$D$155,$B15,Results!$E$6:$E$155,"?*",Results!$C$6:$C$155,"&lt;&gt;"&amp;$B15))</f>
      </c>
      <c r="D15" s="15">
        <f>IF($B15="","",COUNTIFS(Results!$C$6:$C$155,$B15,Results!$E$6:$E$155,"Challenger",Results!$D$6:$D$155,"&lt;&gt;"&amp;$B15)+COUNTIFS(Results!$D$6:$D$155,$B15,Results!$E$6:$E$155,"Defender",Results!$C$6:$C$155,"&lt;&gt;"&amp;$B15))</f>
      </c>
      <c r="E15" s="15">
        <f>IF($B15="","",$C15-$D15)</f>
      </c>
      <c r="F15" s="15">
        <f>IF($B15="","",IF(INDEX(Results!$N$5:$BA$5,1,MATCH($B15,Players!$B$6:$B$45,0))&gt;$A15,"Up "&amp;(INDEX(Results!$N$5:$BA$5,1,MATCH($B15,Players!$B$6:$B$45,0))-$A15),IF(INDEX(Results!$N$5:$BA$5,1,MATCH($B15,Players!$B$6:$B$45,0))&lt;$A15,"Down "&amp;($A15-INDEX(Results!$N$5:$BA$5,1,MATCH($B15,Players!$B$6:$B$45,0))),"")))</f>
      </c>
      <c r="G15" s="19">
        <f>IF($B15="","",IF($A15=1,"Top of the ladder",IF(MAX(1,$A15-Settings!$C$5)=$A15-1,"Place "&amp;($A15-1),"Places "&amp;MAX(1,$A15-Settings!$C$5)&amp;" to "&amp;($A15-1))))</f>
      </c>
    </row>
    <row r="16" ht="20" customHeight="1">
      <c r="A16" s="17">
        <f>IF(11&gt;COUNTIF(Players!$B$6:$B$45,"?*"),"",11)</f>
      </c>
      <c r="B16" s="16">
        <f>IF($A16="","",IFERROR(INDEX(Players!$B$6:$B$45,MATCH($A16,Results!$N$155:$BA$155,0)),""))</f>
      </c>
      <c r="C16" s="15">
        <f>IF($B16="","",COUNTIFS(Results!$C$6:$C$155,$B16,Results!$E$6:$E$155,"?*",Results!$D$6:$D$155,"&lt;&gt;"&amp;$B16)+COUNTIFS(Results!$D$6:$D$155,$B16,Results!$E$6:$E$155,"?*",Results!$C$6:$C$155,"&lt;&gt;"&amp;$B16))</f>
      </c>
      <c r="D16" s="15">
        <f>IF($B16="","",COUNTIFS(Results!$C$6:$C$155,$B16,Results!$E$6:$E$155,"Challenger",Results!$D$6:$D$155,"&lt;&gt;"&amp;$B16)+COUNTIFS(Results!$D$6:$D$155,$B16,Results!$E$6:$E$155,"Defender",Results!$C$6:$C$155,"&lt;&gt;"&amp;$B16))</f>
      </c>
      <c r="E16" s="15">
        <f>IF($B16="","",$C16-$D16)</f>
      </c>
      <c r="F16" s="15">
        <f>IF($B16="","",IF(INDEX(Results!$N$5:$BA$5,1,MATCH($B16,Players!$B$6:$B$45,0))&gt;$A16,"Up "&amp;(INDEX(Results!$N$5:$BA$5,1,MATCH($B16,Players!$B$6:$B$45,0))-$A16),IF(INDEX(Results!$N$5:$BA$5,1,MATCH($B16,Players!$B$6:$B$45,0))&lt;$A16,"Down "&amp;($A16-INDEX(Results!$N$5:$BA$5,1,MATCH($B16,Players!$B$6:$B$45,0))),"")))</f>
      </c>
      <c r="G16" s="19">
        <f>IF($B16="","",IF($A16=1,"Top of the ladder",IF(MAX(1,$A16-Settings!$C$5)=$A16-1,"Place "&amp;($A16-1),"Places "&amp;MAX(1,$A16-Settings!$C$5)&amp;" to "&amp;($A16-1))))</f>
      </c>
    </row>
    <row r="17" ht="20" customHeight="1">
      <c r="A17" s="17">
        <f>IF(12&gt;COUNTIF(Players!$B$6:$B$45,"?*"),"",12)</f>
      </c>
      <c r="B17" s="16">
        <f>IF($A17="","",IFERROR(INDEX(Players!$B$6:$B$45,MATCH($A17,Results!$N$155:$BA$155,0)),""))</f>
      </c>
      <c r="C17" s="15">
        <f>IF($B17="","",COUNTIFS(Results!$C$6:$C$155,$B17,Results!$E$6:$E$155,"?*",Results!$D$6:$D$155,"&lt;&gt;"&amp;$B17)+COUNTIFS(Results!$D$6:$D$155,$B17,Results!$E$6:$E$155,"?*",Results!$C$6:$C$155,"&lt;&gt;"&amp;$B17))</f>
      </c>
      <c r="D17" s="15">
        <f>IF($B17="","",COUNTIFS(Results!$C$6:$C$155,$B17,Results!$E$6:$E$155,"Challenger",Results!$D$6:$D$155,"&lt;&gt;"&amp;$B17)+COUNTIFS(Results!$D$6:$D$155,$B17,Results!$E$6:$E$155,"Defender",Results!$C$6:$C$155,"&lt;&gt;"&amp;$B17))</f>
      </c>
      <c r="E17" s="15">
        <f>IF($B17="","",$C17-$D17)</f>
      </c>
      <c r="F17" s="15">
        <f>IF($B17="","",IF(INDEX(Results!$N$5:$BA$5,1,MATCH($B17,Players!$B$6:$B$45,0))&gt;$A17,"Up "&amp;(INDEX(Results!$N$5:$BA$5,1,MATCH($B17,Players!$B$6:$B$45,0))-$A17),IF(INDEX(Results!$N$5:$BA$5,1,MATCH($B17,Players!$B$6:$B$45,0))&lt;$A17,"Down "&amp;($A17-INDEX(Results!$N$5:$BA$5,1,MATCH($B17,Players!$B$6:$B$45,0))),"")))</f>
      </c>
      <c r="G17" s="19">
        <f>IF($B17="","",IF($A17=1,"Top of the ladder",IF(MAX(1,$A17-Settings!$C$5)=$A17-1,"Place "&amp;($A17-1),"Places "&amp;MAX(1,$A17-Settings!$C$5)&amp;" to "&amp;($A17-1))))</f>
      </c>
    </row>
    <row r="18" ht="20" customHeight="1">
      <c r="A18" s="17">
        <f>IF(13&gt;COUNTIF(Players!$B$6:$B$45,"?*"),"",13)</f>
      </c>
      <c r="B18" s="16">
        <f>IF($A18="","",IFERROR(INDEX(Players!$B$6:$B$45,MATCH($A18,Results!$N$155:$BA$155,0)),""))</f>
      </c>
      <c r="C18" s="15">
        <f>IF($B18="","",COUNTIFS(Results!$C$6:$C$155,$B18,Results!$E$6:$E$155,"?*",Results!$D$6:$D$155,"&lt;&gt;"&amp;$B18)+COUNTIFS(Results!$D$6:$D$155,$B18,Results!$E$6:$E$155,"?*",Results!$C$6:$C$155,"&lt;&gt;"&amp;$B18))</f>
      </c>
      <c r="D18" s="15">
        <f>IF($B18="","",COUNTIFS(Results!$C$6:$C$155,$B18,Results!$E$6:$E$155,"Challenger",Results!$D$6:$D$155,"&lt;&gt;"&amp;$B18)+COUNTIFS(Results!$D$6:$D$155,$B18,Results!$E$6:$E$155,"Defender",Results!$C$6:$C$155,"&lt;&gt;"&amp;$B18))</f>
      </c>
      <c r="E18" s="15">
        <f>IF($B18="","",$C18-$D18)</f>
      </c>
      <c r="F18" s="15">
        <f>IF($B18="","",IF(INDEX(Results!$N$5:$BA$5,1,MATCH($B18,Players!$B$6:$B$45,0))&gt;$A18,"Up "&amp;(INDEX(Results!$N$5:$BA$5,1,MATCH($B18,Players!$B$6:$B$45,0))-$A18),IF(INDEX(Results!$N$5:$BA$5,1,MATCH($B18,Players!$B$6:$B$45,0))&lt;$A18,"Down "&amp;($A18-INDEX(Results!$N$5:$BA$5,1,MATCH($B18,Players!$B$6:$B$45,0))),"")))</f>
      </c>
      <c r="G18" s="19">
        <f>IF($B18="","",IF($A18=1,"Top of the ladder",IF(MAX(1,$A18-Settings!$C$5)=$A18-1,"Place "&amp;($A18-1),"Places "&amp;MAX(1,$A18-Settings!$C$5)&amp;" to "&amp;($A18-1))))</f>
      </c>
    </row>
    <row r="19" ht="20" customHeight="1">
      <c r="A19" s="17">
        <f>IF(14&gt;COUNTIF(Players!$B$6:$B$45,"?*"),"",14)</f>
      </c>
      <c r="B19" s="16">
        <f>IF($A19="","",IFERROR(INDEX(Players!$B$6:$B$45,MATCH($A19,Results!$N$155:$BA$155,0)),""))</f>
      </c>
      <c r="C19" s="15">
        <f>IF($B19="","",COUNTIFS(Results!$C$6:$C$155,$B19,Results!$E$6:$E$155,"?*",Results!$D$6:$D$155,"&lt;&gt;"&amp;$B19)+COUNTIFS(Results!$D$6:$D$155,$B19,Results!$E$6:$E$155,"?*",Results!$C$6:$C$155,"&lt;&gt;"&amp;$B19))</f>
      </c>
      <c r="D19" s="15">
        <f>IF($B19="","",COUNTIFS(Results!$C$6:$C$155,$B19,Results!$E$6:$E$155,"Challenger",Results!$D$6:$D$155,"&lt;&gt;"&amp;$B19)+COUNTIFS(Results!$D$6:$D$155,$B19,Results!$E$6:$E$155,"Defender",Results!$C$6:$C$155,"&lt;&gt;"&amp;$B19))</f>
      </c>
      <c r="E19" s="15">
        <f>IF($B19="","",$C19-$D19)</f>
      </c>
      <c r="F19" s="15">
        <f>IF($B19="","",IF(INDEX(Results!$N$5:$BA$5,1,MATCH($B19,Players!$B$6:$B$45,0))&gt;$A19,"Up "&amp;(INDEX(Results!$N$5:$BA$5,1,MATCH($B19,Players!$B$6:$B$45,0))-$A19),IF(INDEX(Results!$N$5:$BA$5,1,MATCH($B19,Players!$B$6:$B$45,0))&lt;$A19,"Down "&amp;($A19-INDEX(Results!$N$5:$BA$5,1,MATCH($B19,Players!$B$6:$B$45,0))),"")))</f>
      </c>
      <c r="G19" s="19">
        <f>IF($B19="","",IF($A19=1,"Top of the ladder",IF(MAX(1,$A19-Settings!$C$5)=$A19-1,"Place "&amp;($A19-1),"Places "&amp;MAX(1,$A19-Settings!$C$5)&amp;" to "&amp;($A19-1))))</f>
      </c>
    </row>
    <row r="20" ht="20" customHeight="1">
      <c r="A20" s="17">
        <f>IF(15&gt;COUNTIF(Players!$B$6:$B$45,"?*"),"",15)</f>
      </c>
      <c r="B20" s="16">
        <f>IF($A20="","",IFERROR(INDEX(Players!$B$6:$B$45,MATCH($A20,Results!$N$155:$BA$155,0)),""))</f>
      </c>
      <c r="C20" s="15">
        <f>IF($B20="","",COUNTIFS(Results!$C$6:$C$155,$B20,Results!$E$6:$E$155,"?*",Results!$D$6:$D$155,"&lt;&gt;"&amp;$B20)+COUNTIFS(Results!$D$6:$D$155,$B20,Results!$E$6:$E$155,"?*",Results!$C$6:$C$155,"&lt;&gt;"&amp;$B20))</f>
      </c>
      <c r="D20" s="15">
        <f>IF($B20="","",COUNTIFS(Results!$C$6:$C$155,$B20,Results!$E$6:$E$155,"Challenger",Results!$D$6:$D$155,"&lt;&gt;"&amp;$B20)+COUNTIFS(Results!$D$6:$D$155,$B20,Results!$E$6:$E$155,"Defender",Results!$C$6:$C$155,"&lt;&gt;"&amp;$B20))</f>
      </c>
      <c r="E20" s="15">
        <f>IF($B20="","",$C20-$D20)</f>
      </c>
      <c r="F20" s="15">
        <f>IF($B20="","",IF(INDEX(Results!$N$5:$BA$5,1,MATCH($B20,Players!$B$6:$B$45,0))&gt;$A20,"Up "&amp;(INDEX(Results!$N$5:$BA$5,1,MATCH($B20,Players!$B$6:$B$45,0))-$A20),IF(INDEX(Results!$N$5:$BA$5,1,MATCH($B20,Players!$B$6:$B$45,0))&lt;$A20,"Down "&amp;($A20-INDEX(Results!$N$5:$BA$5,1,MATCH($B20,Players!$B$6:$B$45,0))),"")))</f>
      </c>
      <c r="G20" s="19">
        <f>IF($B20="","",IF($A20=1,"Top of the ladder",IF(MAX(1,$A20-Settings!$C$5)=$A20-1,"Place "&amp;($A20-1),"Places "&amp;MAX(1,$A20-Settings!$C$5)&amp;" to "&amp;($A20-1))))</f>
      </c>
    </row>
    <row r="21" ht="20" customHeight="1">
      <c r="A21" s="17">
        <f>IF(16&gt;COUNTIF(Players!$B$6:$B$45,"?*"),"",16)</f>
      </c>
      <c r="B21" s="16">
        <f>IF($A21="","",IFERROR(INDEX(Players!$B$6:$B$45,MATCH($A21,Results!$N$155:$BA$155,0)),""))</f>
      </c>
      <c r="C21" s="15">
        <f>IF($B21="","",COUNTIFS(Results!$C$6:$C$155,$B21,Results!$E$6:$E$155,"?*",Results!$D$6:$D$155,"&lt;&gt;"&amp;$B21)+COUNTIFS(Results!$D$6:$D$155,$B21,Results!$E$6:$E$155,"?*",Results!$C$6:$C$155,"&lt;&gt;"&amp;$B21))</f>
      </c>
      <c r="D21" s="15">
        <f>IF($B21="","",COUNTIFS(Results!$C$6:$C$155,$B21,Results!$E$6:$E$155,"Challenger",Results!$D$6:$D$155,"&lt;&gt;"&amp;$B21)+COUNTIFS(Results!$D$6:$D$155,$B21,Results!$E$6:$E$155,"Defender",Results!$C$6:$C$155,"&lt;&gt;"&amp;$B21))</f>
      </c>
      <c r="E21" s="15">
        <f>IF($B21="","",$C21-$D21)</f>
      </c>
      <c r="F21" s="15">
        <f>IF($B21="","",IF(INDEX(Results!$N$5:$BA$5,1,MATCH($B21,Players!$B$6:$B$45,0))&gt;$A21,"Up "&amp;(INDEX(Results!$N$5:$BA$5,1,MATCH($B21,Players!$B$6:$B$45,0))-$A21),IF(INDEX(Results!$N$5:$BA$5,1,MATCH($B21,Players!$B$6:$B$45,0))&lt;$A21,"Down "&amp;($A21-INDEX(Results!$N$5:$BA$5,1,MATCH($B21,Players!$B$6:$B$45,0))),"")))</f>
      </c>
      <c r="G21" s="19">
        <f>IF($B21="","",IF($A21=1,"Top of the ladder",IF(MAX(1,$A21-Settings!$C$5)=$A21-1,"Place "&amp;($A21-1),"Places "&amp;MAX(1,$A21-Settings!$C$5)&amp;" to "&amp;($A21-1))))</f>
      </c>
    </row>
    <row r="22" ht="20" customHeight="1">
      <c r="A22" s="17">
        <f>IF(17&gt;COUNTIF(Players!$B$6:$B$45,"?*"),"",17)</f>
      </c>
      <c r="B22" s="16">
        <f>IF($A22="","",IFERROR(INDEX(Players!$B$6:$B$45,MATCH($A22,Results!$N$155:$BA$155,0)),""))</f>
      </c>
      <c r="C22" s="15">
        <f>IF($B22="","",COUNTIFS(Results!$C$6:$C$155,$B22,Results!$E$6:$E$155,"?*",Results!$D$6:$D$155,"&lt;&gt;"&amp;$B22)+COUNTIFS(Results!$D$6:$D$155,$B22,Results!$E$6:$E$155,"?*",Results!$C$6:$C$155,"&lt;&gt;"&amp;$B22))</f>
      </c>
      <c r="D22" s="15">
        <f>IF($B22="","",COUNTIFS(Results!$C$6:$C$155,$B22,Results!$E$6:$E$155,"Challenger",Results!$D$6:$D$155,"&lt;&gt;"&amp;$B22)+COUNTIFS(Results!$D$6:$D$155,$B22,Results!$E$6:$E$155,"Defender",Results!$C$6:$C$155,"&lt;&gt;"&amp;$B22))</f>
      </c>
      <c r="E22" s="15">
        <f>IF($B22="","",$C22-$D22)</f>
      </c>
      <c r="F22" s="15">
        <f>IF($B22="","",IF(INDEX(Results!$N$5:$BA$5,1,MATCH($B22,Players!$B$6:$B$45,0))&gt;$A22,"Up "&amp;(INDEX(Results!$N$5:$BA$5,1,MATCH($B22,Players!$B$6:$B$45,0))-$A22),IF(INDEX(Results!$N$5:$BA$5,1,MATCH($B22,Players!$B$6:$B$45,0))&lt;$A22,"Down "&amp;($A22-INDEX(Results!$N$5:$BA$5,1,MATCH($B22,Players!$B$6:$B$45,0))),"")))</f>
      </c>
      <c r="G22" s="19">
        <f>IF($B22="","",IF($A22=1,"Top of the ladder",IF(MAX(1,$A22-Settings!$C$5)=$A22-1,"Place "&amp;($A22-1),"Places "&amp;MAX(1,$A22-Settings!$C$5)&amp;" to "&amp;($A22-1))))</f>
      </c>
    </row>
    <row r="23" ht="20" customHeight="1">
      <c r="A23" s="17">
        <f>IF(18&gt;COUNTIF(Players!$B$6:$B$45,"?*"),"",18)</f>
      </c>
      <c r="B23" s="16">
        <f>IF($A23="","",IFERROR(INDEX(Players!$B$6:$B$45,MATCH($A23,Results!$N$155:$BA$155,0)),""))</f>
      </c>
      <c r="C23" s="15">
        <f>IF($B23="","",COUNTIFS(Results!$C$6:$C$155,$B23,Results!$E$6:$E$155,"?*",Results!$D$6:$D$155,"&lt;&gt;"&amp;$B23)+COUNTIFS(Results!$D$6:$D$155,$B23,Results!$E$6:$E$155,"?*",Results!$C$6:$C$155,"&lt;&gt;"&amp;$B23))</f>
      </c>
      <c r="D23" s="15">
        <f>IF($B23="","",COUNTIFS(Results!$C$6:$C$155,$B23,Results!$E$6:$E$155,"Challenger",Results!$D$6:$D$155,"&lt;&gt;"&amp;$B23)+COUNTIFS(Results!$D$6:$D$155,$B23,Results!$E$6:$E$155,"Defender",Results!$C$6:$C$155,"&lt;&gt;"&amp;$B23))</f>
      </c>
      <c r="E23" s="15">
        <f>IF($B23="","",$C23-$D23)</f>
      </c>
      <c r="F23" s="15">
        <f>IF($B23="","",IF(INDEX(Results!$N$5:$BA$5,1,MATCH($B23,Players!$B$6:$B$45,0))&gt;$A23,"Up "&amp;(INDEX(Results!$N$5:$BA$5,1,MATCH($B23,Players!$B$6:$B$45,0))-$A23),IF(INDEX(Results!$N$5:$BA$5,1,MATCH($B23,Players!$B$6:$B$45,0))&lt;$A23,"Down "&amp;($A23-INDEX(Results!$N$5:$BA$5,1,MATCH($B23,Players!$B$6:$B$45,0))),"")))</f>
      </c>
      <c r="G23" s="19">
        <f>IF($B23="","",IF($A23=1,"Top of the ladder",IF(MAX(1,$A23-Settings!$C$5)=$A23-1,"Place "&amp;($A23-1),"Places "&amp;MAX(1,$A23-Settings!$C$5)&amp;" to "&amp;($A23-1))))</f>
      </c>
    </row>
    <row r="24" ht="20" customHeight="1">
      <c r="A24" s="17">
        <f>IF(19&gt;COUNTIF(Players!$B$6:$B$45,"?*"),"",19)</f>
      </c>
      <c r="B24" s="16">
        <f>IF($A24="","",IFERROR(INDEX(Players!$B$6:$B$45,MATCH($A24,Results!$N$155:$BA$155,0)),""))</f>
      </c>
      <c r="C24" s="15">
        <f>IF($B24="","",COUNTIFS(Results!$C$6:$C$155,$B24,Results!$E$6:$E$155,"?*",Results!$D$6:$D$155,"&lt;&gt;"&amp;$B24)+COUNTIFS(Results!$D$6:$D$155,$B24,Results!$E$6:$E$155,"?*",Results!$C$6:$C$155,"&lt;&gt;"&amp;$B24))</f>
      </c>
      <c r="D24" s="15">
        <f>IF($B24="","",COUNTIFS(Results!$C$6:$C$155,$B24,Results!$E$6:$E$155,"Challenger",Results!$D$6:$D$155,"&lt;&gt;"&amp;$B24)+COUNTIFS(Results!$D$6:$D$155,$B24,Results!$E$6:$E$155,"Defender",Results!$C$6:$C$155,"&lt;&gt;"&amp;$B24))</f>
      </c>
      <c r="E24" s="15">
        <f>IF($B24="","",$C24-$D24)</f>
      </c>
      <c r="F24" s="15">
        <f>IF($B24="","",IF(INDEX(Results!$N$5:$BA$5,1,MATCH($B24,Players!$B$6:$B$45,0))&gt;$A24,"Up "&amp;(INDEX(Results!$N$5:$BA$5,1,MATCH($B24,Players!$B$6:$B$45,0))-$A24),IF(INDEX(Results!$N$5:$BA$5,1,MATCH($B24,Players!$B$6:$B$45,0))&lt;$A24,"Down "&amp;($A24-INDEX(Results!$N$5:$BA$5,1,MATCH($B24,Players!$B$6:$B$45,0))),"")))</f>
      </c>
      <c r="G24" s="19">
        <f>IF($B24="","",IF($A24=1,"Top of the ladder",IF(MAX(1,$A24-Settings!$C$5)=$A24-1,"Place "&amp;($A24-1),"Places "&amp;MAX(1,$A24-Settings!$C$5)&amp;" to "&amp;($A24-1))))</f>
      </c>
    </row>
    <row r="25" ht="20" customHeight="1">
      <c r="A25" s="17">
        <f>IF(20&gt;COUNTIF(Players!$B$6:$B$45,"?*"),"",20)</f>
      </c>
      <c r="B25" s="16">
        <f>IF($A25="","",IFERROR(INDEX(Players!$B$6:$B$45,MATCH($A25,Results!$N$155:$BA$155,0)),""))</f>
      </c>
      <c r="C25" s="15">
        <f>IF($B25="","",COUNTIFS(Results!$C$6:$C$155,$B25,Results!$E$6:$E$155,"?*",Results!$D$6:$D$155,"&lt;&gt;"&amp;$B25)+COUNTIFS(Results!$D$6:$D$155,$B25,Results!$E$6:$E$155,"?*",Results!$C$6:$C$155,"&lt;&gt;"&amp;$B25))</f>
      </c>
      <c r="D25" s="15">
        <f>IF($B25="","",COUNTIFS(Results!$C$6:$C$155,$B25,Results!$E$6:$E$155,"Challenger",Results!$D$6:$D$155,"&lt;&gt;"&amp;$B25)+COUNTIFS(Results!$D$6:$D$155,$B25,Results!$E$6:$E$155,"Defender",Results!$C$6:$C$155,"&lt;&gt;"&amp;$B25))</f>
      </c>
      <c r="E25" s="15">
        <f>IF($B25="","",$C25-$D25)</f>
      </c>
      <c r="F25" s="15">
        <f>IF($B25="","",IF(INDEX(Results!$N$5:$BA$5,1,MATCH($B25,Players!$B$6:$B$45,0))&gt;$A25,"Up "&amp;(INDEX(Results!$N$5:$BA$5,1,MATCH($B25,Players!$B$6:$B$45,0))-$A25),IF(INDEX(Results!$N$5:$BA$5,1,MATCH($B25,Players!$B$6:$B$45,0))&lt;$A25,"Down "&amp;($A25-INDEX(Results!$N$5:$BA$5,1,MATCH($B25,Players!$B$6:$B$45,0))),"")))</f>
      </c>
      <c r="G25" s="19">
        <f>IF($B25="","",IF($A25=1,"Top of the ladder",IF(MAX(1,$A25-Settings!$C$5)=$A25-1,"Place "&amp;($A25-1),"Places "&amp;MAX(1,$A25-Settings!$C$5)&amp;" to "&amp;($A25-1))))</f>
      </c>
    </row>
    <row r="26" ht="20" customHeight="1">
      <c r="A26" s="17">
        <f>IF(21&gt;COUNTIF(Players!$B$6:$B$45,"?*"),"",21)</f>
      </c>
      <c r="B26" s="16">
        <f>IF($A26="","",IFERROR(INDEX(Players!$B$6:$B$45,MATCH($A26,Results!$N$155:$BA$155,0)),""))</f>
      </c>
      <c r="C26" s="15">
        <f>IF($B26="","",COUNTIFS(Results!$C$6:$C$155,$B26,Results!$E$6:$E$155,"?*",Results!$D$6:$D$155,"&lt;&gt;"&amp;$B26)+COUNTIFS(Results!$D$6:$D$155,$B26,Results!$E$6:$E$155,"?*",Results!$C$6:$C$155,"&lt;&gt;"&amp;$B26))</f>
      </c>
      <c r="D26" s="15">
        <f>IF($B26="","",COUNTIFS(Results!$C$6:$C$155,$B26,Results!$E$6:$E$155,"Challenger",Results!$D$6:$D$155,"&lt;&gt;"&amp;$B26)+COUNTIFS(Results!$D$6:$D$155,$B26,Results!$E$6:$E$155,"Defender",Results!$C$6:$C$155,"&lt;&gt;"&amp;$B26))</f>
      </c>
      <c r="E26" s="15">
        <f>IF($B26="","",$C26-$D26)</f>
      </c>
      <c r="F26" s="15">
        <f>IF($B26="","",IF(INDEX(Results!$N$5:$BA$5,1,MATCH($B26,Players!$B$6:$B$45,0))&gt;$A26,"Up "&amp;(INDEX(Results!$N$5:$BA$5,1,MATCH($B26,Players!$B$6:$B$45,0))-$A26),IF(INDEX(Results!$N$5:$BA$5,1,MATCH($B26,Players!$B$6:$B$45,0))&lt;$A26,"Down "&amp;($A26-INDEX(Results!$N$5:$BA$5,1,MATCH($B26,Players!$B$6:$B$45,0))),"")))</f>
      </c>
      <c r="G26" s="19">
        <f>IF($B26="","",IF($A26=1,"Top of the ladder",IF(MAX(1,$A26-Settings!$C$5)=$A26-1,"Place "&amp;($A26-1),"Places "&amp;MAX(1,$A26-Settings!$C$5)&amp;" to "&amp;($A26-1))))</f>
      </c>
    </row>
    <row r="27" ht="20" customHeight="1">
      <c r="A27" s="17">
        <f>IF(22&gt;COUNTIF(Players!$B$6:$B$45,"?*"),"",22)</f>
      </c>
      <c r="B27" s="16">
        <f>IF($A27="","",IFERROR(INDEX(Players!$B$6:$B$45,MATCH($A27,Results!$N$155:$BA$155,0)),""))</f>
      </c>
      <c r="C27" s="15">
        <f>IF($B27="","",COUNTIFS(Results!$C$6:$C$155,$B27,Results!$E$6:$E$155,"?*",Results!$D$6:$D$155,"&lt;&gt;"&amp;$B27)+COUNTIFS(Results!$D$6:$D$155,$B27,Results!$E$6:$E$155,"?*",Results!$C$6:$C$155,"&lt;&gt;"&amp;$B27))</f>
      </c>
      <c r="D27" s="15">
        <f>IF($B27="","",COUNTIFS(Results!$C$6:$C$155,$B27,Results!$E$6:$E$155,"Challenger",Results!$D$6:$D$155,"&lt;&gt;"&amp;$B27)+COUNTIFS(Results!$D$6:$D$155,$B27,Results!$E$6:$E$155,"Defender",Results!$C$6:$C$155,"&lt;&gt;"&amp;$B27))</f>
      </c>
      <c r="E27" s="15">
        <f>IF($B27="","",$C27-$D27)</f>
      </c>
      <c r="F27" s="15">
        <f>IF($B27="","",IF(INDEX(Results!$N$5:$BA$5,1,MATCH($B27,Players!$B$6:$B$45,0))&gt;$A27,"Up "&amp;(INDEX(Results!$N$5:$BA$5,1,MATCH($B27,Players!$B$6:$B$45,0))-$A27),IF(INDEX(Results!$N$5:$BA$5,1,MATCH($B27,Players!$B$6:$B$45,0))&lt;$A27,"Down "&amp;($A27-INDEX(Results!$N$5:$BA$5,1,MATCH($B27,Players!$B$6:$B$45,0))),"")))</f>
      </c>
      <c r="G27" s="19">
        <f>IF($B27="","",IF($A27=1,"Top of the ladder",IF(MAX(1,$A27-Settings!$C$5)=$A27-1,"Place "&amp;($A27-1),"Places "&amp;MAX(1,$A27-Settings!$C$5)&amp;" to "&amp;($A27-1))))</f>
      </c>
    </row>
    <row r="28" ht="20" customHeight="1">
      <c r="A28" s="17">
        <f>IF(23&gt;COUNTIF(Players!$B$6:$B$45,"?*"),"",23)</f>
      </c>
      <c r="B28" s="16">
        <f>IF($A28="","",IFERROR(INDEX(Players!$B$6:$B$45,MATCH($A28,Results!$N$155:$BA$155,0)),""))</f>
      </c>
      <c r="C28" s="15">
        <f>IF($B28="","",COUNTIFS(Results!$C$6:$C$155,$B28,Results!$E$6:$E$155,"?*",Results!$D$6:$D$155,"&lt;&gt;"&amp;$B28)+COUNTIFS(Results!$D$6:$D$155,$B28,Results!$E$6:$E$155,"?*",Results!$C$6:$C$155,"&lt;&gt;"&amp;$B28))</f>
      </c>
      <c r="D28" s="15">
        <f>IF($B28="","",COUNTIFS(Results!$C$6:$C$155,$B28,Results!$E$6:$E$155,"Challenger",Results!$D$6:$D$155,"&lt;&gt;"&amp;$B28)+COUNTIFS(Results!$D$6:$D$155,$B28,Results!$E$6:$E$155,"Defender",Results!$C$6:$C$155,"&lt;&gt;"&amp;$B28))</f>
      </c>
      <c r="E28" s="15">
        <f>IF($B28="","",$C28-$D28)</f>
      </c>
      <c r="F28" s="15">
        <f>IF($B28="","",IF(INDEX(Results!$N$5:$BA$5,1,MATCH($B28,Players!$B$6:$B$45,0))&gt;$A28,"Up "&amp;(INDEX(Results!$N$5:$BA$5,1,MATCH($B28,Players!$B$6:$B$45,0))-$A28),IF(INDEX(Results!$N$5:$BA$5,1,MATCH($B28,Players!$B$6:$B$45,0))&lt;$A28,"Down "&amp;($A28-INDEX(Results!$N$5:$BA$5,1,MATCH($B28,Players!$B$6:$B$45,0))),"")))</f>
      </c>
      <c r="G28" s="19">
        <f>IF($B28="","",IF($A28=1,"Top of the ladder",IF(MAX(1,$A28-Settings!$C$5)=$A28-1,"Place "&amp;($A28-1),"Places "&amp;MAX(1,$A28-Settings!$C$5)&amp;" to "&amp;($A28-1))))</f>
      </c>
    </row>
    <row r="29" ht="20" customHeight="1">
      <c r="A29" s="17">
        <f>IF(24&gt;COUNTIF(Players!$B$6:$B$45,"?*"),"",24)</f>
      </c>
      <c r="B29" s="16">
        <f>IF($A29="","",IFERROR(INDEX(Players!$B$6:$B$45,MATCH($A29,Results!$N$155:$BA$155,0)),""))</f>
      </c>
      <c r="C29" s="15">
        <f>IF($B29="","",COUNTIFS(Results!$C$6:$C$155,$B29,Results!$E$6:$E$155,"?*",Results!$D$6:$D$155,"&lt;&gt;"&amp;$B29)+COUNTIFS(Results!$D$6:$D$155,$B29,Results!$E$6:$E$155,"?*",Results!$C$6:$C$155,"&lt;&gt;"&amp;$B29))</f>
      </c>
      <c r="D29" s="15">
        <f>IF($B29="","",COUNTIFS(Results!$C$6:$C$155,$B29,Results!$E$6:$E$155,"Challenger",Results!$D$6:$D$155,"&lt;&gt;"&amp;$B29)+COUNTIFS(Results!$D$6:$D$155,$B29,Results!$E$6:$E$155,"Defender",Results!$C$6:$C$155,"&lt;&gt;"&amp;$B29))</f>
      </c>
      <c r="E29" s="15">
        <f>IF($B29="","",$C29-$D29)</f>
      </c>
      <c r="F29" s="15">
        <f>IF($B29="","",IF(INDEX(Results!$N$5:$BA$5,1,MATCH($B29,Players!$B$6:$B$45,0))&gt;$A29,"Up "&amp;(INDEX(Results!$N$5:$BA$5,1,MATCH($B29,Players!$B$6:$B$45,0))-$A29),IF(INDEX(Results!$N$5:$BA$5,1,MATCH($B29,Players!$B$6:$B$45,0))&lt;$A29,"Down "&amp;($A29-INDEX(Results!$N$5:$BA$5,1,MATCH($B29,Players!$B$6:$B$45,0))),"")))</f>
      </c>
      <c r="G29" s="19">
        <f>IF($B29="","",IF($A29=1,"Top of the ladder",IF(MAX(1,$A29-Settings!$C$5)=$A29-1,"Place "&amp;($A29-1),"Places "&amp;MAX(1,$A29-Settings!$C$5)&amp;" to "&amp;($A29-1))))</f>
      </c>
    </row>
    <row r="30" ht="20" customHeight="1">
      <c r="A30" s="17">
        <f>IF(25&gt;COUNTIF(Players!$B$6:$B$45,"?*"),"",25)</f>
      </c>
      <c r="B30" s="16">
        <f>IF($A30="","",IFERROR(INDEX(Players!$B$6:$B$45,MATCH($A30,Results!$N$155:$BA$155,0)),""))</f>
      </c>
      <c r="C30" s="15">
        <f>IF($B30="","",COUNTIFS(Results!$C$6:$C$155,$B30,Results!$E$6:$E$155,"?*",Results!$D$6:$D$155,"&lt;&gt;"&amp;$B30)+COUNTIFS(Results!$D$6:$D$155,$B30,Results!$E$6:$E$155,"?*",Results!$C$6:$C$155,"&lt;&gt;"&amp;$B30))</f>
      </c>
      <c r="D30" s="15">
        <f>IF($B30="","",COUNTIFS(Results!$C$6:$C$155,$B30,Results!$E$6:$E$155,"Challenger",Results!$D$6:$D$155,"&lt;&gt;"&amp;$B30)+COUNTIFS(Results!$D$6:$D$155,$B30,Results!$E$6:$E$155,"Defender",Results!$C$6:$C$155,"&lt;&gt;"&amp;$B30))</f>
      </c>
      <c r="E30" s="15">
        <f>IF($B30="","",$C30-$D30)</f>
      </c>
      <c r="F30" s="15">
        <f>IF($B30="","",IF(INDEX(Results!$N$5:$BA$5,1,MATCH($B30,Players!$B$6:$B$45,0))&gt;$A30,"Up "&amp;(INDEX(Results!$N$5:$BA$5,1,MATCH($B30,Players!$B$6:$B$45,0))-$A30),IF(INDEX(Results!$N$5:$BA$5,1,MATCH($B30,Players!$B$6:$B$45,0))&lt;$A30,"Down "&amp;($A30-INDEX(Results!$N$5:$BA$5,1,MATCH($B30,Players!$B$6:$B$45,0))),"")))</f>
      </c>
      <c r="G30" s="19">
        <f>IF($B30="","",IF($A30=1,"Top of the ladder",IF(MAX(1,$A30-Settings!$C$5)=$A30-1,"Place "&amp;($A30-1),"Places "&amp;MAX(1,$A30-Settings!$C$5)&amp;" to "&amp;($A30-1))))</f>
      </c>
    </row>
    <row r="31" ht="20" customHeight="1">
      <c r="A31" s="17">
        <f>IF(26&gt;COUNTIF(Players!$B$6:$B$45,"?*"),"",26)</f>
      </c>
      <c r="B31" s="16">
        <f>IF($A31="","",IFERROR(INDEX(Players!$B$6:$B$45,MATCH($A31,Results!$N$155:$BA$155,0)),""))</f>
      </c>
      <c r="C31" s="15">
        <f>IF($B31="","",COUNTIFS(Results!$C$6:$C$155,$B31,Results!$E$6:$E$155,"?*",Results!$D$6:$D$155,"&lt;&gt;"&amp;$B31)+COUNTIFS(Results!$D$6:$D$155,$B31,Results!$E$6:$E$155,"?*",Results!$C$6:$C$155,"&lt;&gt;"&amp;$B31))</f>
      </c>
      <c r="D31" s="15">
        <f>IF($B31="","",COUNTIFS(Results!$C$6:$C$155,$B31,Results!$E$6:$E$155,"Challenger",Results!$D$6:$D$155,"&lt;&gt;"&amp;$B31)+COUNTIFS(Results!$D$6:$D$155,$B31,Results!$E$6:$E$155,"Defender",Results!$C$6:$C$155,"&lt;&gt;"&amp;$B31))</f>
      </c>
      <c r="E31" s="15">
        <f>IF($B31="","",$C31-$D31)</f>
      </c>
      <c r="F31" s="15">
        <f>IF($B31="","",IF(INDEX(Results!$N$5:$BA$5,1,MATCH($B31,Players!$B$6:$B$45,0))&gt;$A31,"Up "&amp;(INDEX(Results!$N$5:$BA$5,1,MATCH($B31,Players!$B$6:$B$45,0))-$A31),IF(INDEX(Results!$N$5:$BA$5,1,MATCH($B31,Players!$B$6:$B$45,0))&lt;$A31,"Down "&amp;($A31-INDEX(Results!$N$5:$BA$5,1,MATCH($B31,Players!$B$6:$B$45,0))),"")))</f>
      </c>
      <c r="G31" s="19">
        <f>IF($B31="","",IF($A31=1,"Top of the ladder",IF(MAX(1,$A31-Settings!$C$5)=$A31-1,"Place "&amp;($A31-1),"Places "&amp;MAX(1,$A31-Settings!$C$5)&amp;" to "&amp;($A31-1))))</f>
      </c>
    </row>
    <row r="32" ht="20" customHeight="1">
      <c r="A32" s="17">
        <f>IF(27&gt;COUNTIF(Players!$B$6:$B$45,"?*"),"",27)</f>
      </c>
      <c r="B32" s="16">
        <f>IF($A32="","",IFERROR(INDEX(Players!$B$6:$B$45,MATCH($A32,Results!$N$155:$BA$155,0)),""))</f>
      </c>
      <c r="C32" s="15">
        <f>IF($B32="","",COUNTIFS(Results!$C$6:$C$155,$B32,Results!$E$6:$E$155,"?*",Results!$D$6:$D$155,"&lt;&gt;"&amp;$B32)+COUNTIFS(Results!$D$6:$D$155,$B32,Results!$E$6:$E$155,"?*",Results!$C$6:$C$155,"&lt;&gt;"&amp;$B32))</f>
      </c>
      <c r="D32" s="15">
        <f>IF($B32="","",COUNTIFS(Results!$C$6:$C$155,$B32,Results!$E$6:$E$155,"Challenger",Results!$D$6:$D$155,"&lt;&gt;"&amp;$B32)+COUNTIFS(Results!$D$6:$D$155,$B32,Results!$E$6:$E$155,"Defender",Results!$C$6:$C$155,"&lt;&gt;"&amp;$B32))</f>
      </c>
      <c r="E32" s="15">
        <f>IF($B32="","",$C32-$D32)</f>
      </c>
      <c r="F32" s="15">
        <f>IF($B32="","",IF(INDEX(Results!$N$5:$BA$5,1,MATCH($B32,Players!$B$6:$B$45,0))&gt;$A32,"Up "&amp;(INDEX(Results!$N$5:$BA$5,1,MATCH($B32,Players!$B$6:$B$45,0))-$A32),IF(INDEX(Results!$N$5:$BA$5,1,MATCH($B32,Players!$B$6:$B$45,0))&lt;$A32,"Down "&amp;($A32-INDEX(Results!$N$5:$BA$5,1,MATCH($B32,Players!$B$6:$B$45,0))),"")))</f>
      </c>
      <c r="G32" s="19">
        <f>IF($B32="","",IF($A32=1,"Top of the ladder",IF(MAX(1,$A32-Settings!$C$5)=$A32-1,"Place "&amp;($A32-1),"Places "&amp;MAX(1,$A32-Settings!$C$5)&amp;" to "&amp;($A32-1))))</f>
      </c>
    </row>
    <row r="33" ht="20" customHeight="1">
      <c r="A33" s="17">
        <f>IF(28&gt;COUNTIF(Players!$B$6:$B$45,"?*"),"",28)</f>
      </c>
      <c r="B33" s="16">
        <f>IF($A33="","",IFERROR(INDEX(Players!$B$6:$B$45,MATCH($A33,Results!$N$155:$BA$155,0)),""))</f>
      </c>
      <c r="C33" s="15">
        <f>IF($B33="","",COUNTIFS(Results!$C$6:$C$155,$B33,Results!$E$6:$E$155,"?*",Results!$D$6:$D$155,"&lt;&gt;"&amp;$B33)+COUNTIFS(Results!$D$6:$D$155,$B33,Results!$E$6:$E$155,"?*",Results!$C$6:$C$155,"&lt;&gt;"&amp;$B33))</f>
      </c>
      <c r="D33" s="15">
        <f>IF($B33="","",COUNTIFS(Results!$C$6:$C$155,$B33,Results!$E$6:$E$155,"Challenger",Results!$D$6:$D$155,"&lt;&gt;"&amp;$B33)+COUNTIFS(Results!$D$6:$D$155,$B33,Results!$E$6:$E$155,"Defender",Results!$C$6:$C$155,"&lt;&gt;"&amp;$B33))</f>
      </c>
      <c r="E33" s="15">
        <f>IF($B33="","",$C33-$D33)</f>
      </c>
      <c r="F33" s="15">
        <f>IF($B33="","",IF(INDEX(Results!$N$5:$BA$5,1,MATCH($B33,Players!$B$6:$B$45,0))&gt;$A33,"Up "&amp;(INDEX(Results!$N$5:$BA$5,1,MATCH($B33,Players!$B$6:$B$45,0))-$A33),IF(INDEX(Results!$N$5:$BA$5,1,MATCH($B33,Players!$B$6:$B$45,0))&lt;$A33,"Down "&amp;($A33-INDEX(Results!$N$5:$BA$5,1,MATCH($B33,Players!$B$6:$B$45,0))),"")))</f>
      </c>
      <c r="G33" s="19">
        <f>IF($B33="","",IF($A33=1,"Top of the ladder",IF(MAX(1,$A33-Settings!$C$5)=$A33-1,"Place "&amp;($A33-1),"Places "&amp;MAX(1,$A33-Settings!$C$5)&amp;" to "&amp;($A33-1))))</f>
      </c>
    </row>
    <row r="34" ht="20" customHeight="1">
      <c r="A34" s="17">
        <f>IF(29&gt;COUNTIF(Players!$B$6:$B$45,"?*"),"",29)</f>
      </c>
      <c r="B34" s="16">
        <f>IF($A34="","",IFERROR(INDEX(Players!$B$6:$B$45,MATCH($A34,Results!$N$155:$BA$155,0)),""))</f>
      </c>
      <c r="C34" s="15">
        <f>IF($B34="","",COUNTIFS(Results!$C$6:$C$155,$B34,Results!$E$6:$E$155,"?*",Results!$D$6:$D$155,"&lt;&gt;"&amp;$B34)+COUNTIFS(Results!$D$6:$D$155,$B34,Results!$E$6:$E$155,"?*",Results!$C$6:$C$155,"&lt;&gt;"&amp;$B34))</f>
      </c>
      <c r="D34" s="15">
        <f>IF($B34="","",COUNTIFS(Results!$C$6:$C$155,$B34,Results!$E$6:$E$155,"Challenger",Results!$D$6:$D$155,"&lt;&gt;"&amp;$B34)+COUNTIFS(Results!$D$6:$D$155,$B34,Results!$E$6:$E$155,"Defender",Results!$C$6:$C$155,"&lt;&gt;"&amp;$B34))</f>
      </c>
      <c r="E34" s="15">
        <f>IF($B34="","",$C34-$D34)</f>
      </c>
      <c r="F34" s="15">
        <f>IF($B34="","",IF(INDEX(Results!$N$5:$BA$5,1,MATCH($B34,Players!$B$6:$B$45,0))&gt;$A34,"Up "&amp;(INDEX(Results!$N$5:$BA$5,1,MATCH($B34,Players!$B$6:$B$45,0))-$A34),IF(INDEX(Results!$N$5:$BA$5,1,MATCH($B34,Players!$B$6:$B$45,0))&lt;$A34,"Down "&amp;($A34-INDEX(Results!$N$5:$BA$5,1,MATCH($B34,Players!$B$6:$B$45,0))),"")))</f>
      </c>
      <c r="G34" s="19">
        <f>IF($B34="","",IF($A34=1,"Top of the ladder",IF(MAX(1,$A34-Settings!$C$5)=$A34-1,"Place "&amp;($A34-1),"Places "&amp;MAX(1,$A34-Settings!$C$5)&amp;" to "&amp;($A34-1))))</f>
      </c>
    </row>
    <row r="35" ht="20" customHeight="1">
      <c r="A35" s="17">
        <f>IF(30&gt;COUNTIF(Players!$B$6:$B$45,"?*"),"",30)</f>
      </c>
      <c r="B35" s="16">
        <f>IF($A35="","",IFERROR(INDEX(Players!$B$6:$B$45,MATCH($A35,Results!$N$155:$BA$155,0)),""))</f>
      </c>
      <c r="C35" s="15">
        <f>IF($B35="","",COUNTIFS(Results!$C$6:$C$155,$B35,Results!$E$6:$E$155,"?*",Results!$D$6:$D$155,"&lt;&gt;"&amp;$B35)+COUNTIFS(Results!$D$6:$D$155,$B35,Results!$E$6:$E$155,"?*",Results!$C$6:$C$155,"&lt;&gt;"&amp;$B35))</f>
      </c>
      <c r="D35" s="15">
        <f>IF($B35="","",COUNTIFS(Results!$C$6:$C$155,$B35,Results!$E$6:$E$155,"Challenger",Results!$D$6:$D$155,"&lt;&gt;"&amp;$B35)+COUNTIFS(Results!$D$6:$D$155,$B35,Results!$E$6:$E$155,"Defender",Results!$C$6:$C$155,"&lt;&gt;"&amp;$B35))</f>
      </c>
      <c r="E35" s="15">
        <f>IF($B35="","",$C35-$D35)</f>
      </c>
      <c r="F35" s="15">
        <f>IF($B35="","",IF(INDEX(Results!$N$5:$BA$5,1,MATCH($B35,Players!$B$6:$B$45,0))&gt;$A35,"Up "&amp;(INDEX(Results!$N$5:$BA$5,1,MATCH($B35,Players!$B$6:$B$45,0))-$A35),IF(INDEX(Results!$N$5:$BA$5,1,MATCH($B35,Players!$B$6:$B$45,0))&lt;$A35,"Down "&amp;($A35-INDEX(Results!$N$5:$BA$5,1,MATCH($B35,Players!$B$6:$B$45,0))),"")))</f>
      </c>
      <c r="G35" s="19">
        <f>IF($B35="","",IF($A35=1,"Top of the ladder",IF(MAX(1,$A35-Settings!$C$5)=$A35-1,"Place "&amp;($A35-1),"Places "&amp;MAX(1,$A35-Settings!$C$5)&amp;" to "&amp;($A35-1))))</f>
      </c>
    </row>
    <row r="36" ht="20" customHeight="1">
      <c r="A36" s="17">
        <f>IF(31&gt;COUNTIF(Players!$B$6:$B$45,"?*"),"",31)</f>
      </c>
      <c r="B36" s="16">
        <f>IF($A36="","",IFERROR(INDEX(Players!$B$6:$B$45,MATCH($A36,Results!$N$155:$BA$155,0)),""))</f>
      </c>
      <c r="C36" s="15">
        <f>IF($B36="","",COUNTIFS(Results!$C$6:$C$155,$B36,Results!$E$6:$E$155,"?*",Results!$D$6:$D$155,"&lt;&gt;"&amp;$B36)+COUNTIFS(Results!$D$6:$D$155,$B36,Results!$E$6:$E$155,"?*",Results!$C$6:$C$155,"&lt;&gt;"&amp;$B36))</f>
      </c>
      <c r="D36" s="15">
        <f>IF($B36="","",COUNTIFS(Results!$C$6:$C$155,$B36,Results!$E$6:$E$155,"Challenger",Results!$D$6:$D$155,"&lt;&gt;"&amp;$B36)+COUNTIFS(Results!$D$6:$D$155,$B36,Results!$E$6:$E$155,"Defender",Results!$C$6:$C$155,"&lt;&gt;"&amp;$B36))</f>
      </c>
      <c r="E36" s="15">
        <f>IF($B36="","",$C36-$D36)</f>
      </c>
      <c r="F36" s="15">
        <f>IF($B36="","",IF(INDEX(Results!$N$5:$BA$5,1,MATCH($B36,Players!$B$6:$B$45,0))&gt;$A36,"Up "&amp;(INDEX(Results!$N$5:$BA$5,1,MATCH($B36,Players!$B$6:$B$45,0))-$A36),IF(INDEX(Results!$N$5:$BA$5,1,MATCH($B36,Players!$B$6:$B$45,0))&lt;$A36,"Down "&amp;($A36-INDEX(Results!$N$5:$BA$5,1,MATCH($B36,Players!$B$6:$B$45,0))),"")))</f>
      </c>
      <c r="G36" s="19">
        <f>IF($B36="","",IF($A36=1,"Top of the ladder",IF(MAX(1,$A36-Settings!$C$5)=$A36-1,"Place "&amp;($A36-1),"Places "&amp;MAX(1,$A36-Settings!$C$5)&amp;" to "&amp;($A36-1))))</f>
      </c>
    </row>
    <row r="37" ht="20" customHeight="1">
      <c r="A37" s="17">
        <f>IF(32&gt;COUNTIF(Players!$B$6:$B$45,"?*"),"",32)</f>
      </c>
      <c r="B37" s="16">
        <f>IF($A37="","",IFERROR(INDEX(Players!$B$6:$B$45,MATCH($A37,Results!$N$155:$BA$155,0)),""))</f>
      </c>
      <c r="C37" s="15">
        <f>IF($B37="","",COUNTIFS(Results!$C$6:$C$155,$B37,Results!$E$6:$E$155,"?*",Results!$D$6:$D$155,"&lt;&gt;"&amp;$B37)+COUNTIFS(Results!$D$6:$D$155,$B37,Results!$E$6:$E$155,"?*",Results!$C$6:$C$155,"&lt;&gt;"&amp;$B37))</f>
      </c>
      <c r="D37" s="15">
        <f>IF($B37="","",COUNTIFS(Results!$C$6:$C$155,$B37,Results!$E$6:$E$155,"Challenger",Results!$D$6:$D$155,"&lt;&gt;"&amp;$B37)+COUNTIFS(Results!$D$6:$D$155,$B37,Results!$E$6:$E$155,"Defender",Results!$C$6:$C$155,"&lt;&gt;"&amp;$B37))</f>
      </c>
      <c r="E37" s="15">
        <f>IF($B37="","",$C37-$D37)</f>
      </c>
      <c r="F37" s="15">
        <f>IF($B37="","",IF(INDEX(Results!$N$5:$BA$5,1,MATCH($B37,Players!$B$6:$B$45,0))&gt;$A37,"Up "&amp;(INDEX(Results!$N$5:$BA$5,1,MATCH($B37,Players!$B$6:$B$45,0))-$A37),IF(INDEX(Results!$N$5:$BA$5,1,MATCH($B37,Players!$B$6:$B$45,0))&lt;$A37,"Down "&amp;($A37-INDEX(Results!$N$5:$BA$5,1,MATCH($B37,Players!$B$6:$B$45,0))),"")))</f>
      </c>
      <c r="G37" s="19">
        <f>IF($B37="","",IF($A37=1,"Top of the ladder",IF(MAX(1,$A37-Settings!$C$5)=$A37-1,"Place "&amp;($A37-1),"Places "&amp;MAX(1,$A37-Settings!$C$5)&amp;" to "&amp;($A37-1))))</f>
      </c>
    </row>
    <row r="38" ht="20" customHeight="1">
      <c r="A38" s="17">
        <f>IF(33&gt;COUNTIF(Players!$B$6:$B$45,"?*"),"",33)</f>
      </c>
      <c r="B38" s="16">
        <f>IF($A38="","",IFERROR(INDEX(Players!$B$6:$B$45,MATCH($A38,Results!$N$155:$BA$155,0)),""))</f>
      </c>
      <c r="C38" s="15">
        <f>IF($B38="","",COUNTIFS(Results!$C$6:$C$155,$B38,Results!$E$6:$E$155,"?*",Results!$D$6:$D$155,"&lt;&gt;"&amp;$B38)+COUNTIFS(Results!$D$6:$D$155,$B38,Results!$E$6:$E$155,"?*",Results!$C$6:$C$155,"&lt;&gt;"&amp;$B38))</f>
      </c>
      <c r="D38" s="15">
        <f>IF($B38="","",COUNTIFS(Results!$C$6:$C$155,$B38,Results!$E$6:$E$155,"Challenger",Results!$D$6:$D$155,"&lt;&gt;"&amp;$B38)+COUNTIFS(Results!$D$6:$D$155,$B38,Results!$E$6:$E$155,"Defender",Results!$C$6:$C$155,"&lt;&gt;"&amp;$B38))</f>
      </c>
      <c r="E38" s="15">
        <f>IF($B38="","",$C38-$D38)</f>
      </c>
      <c r="F38" s="15">
        <f>IF($B38="","",IF(INDEX(Results!$N$5:$BA$5,1,MATCH($B38,Players!$B$6:$B$45,0))&gt;$A38,"Up "&amp;(INDEX(Results!$N$5:$BA$5,1,MATCH($B38,Players!$B$6:$B$45,0))-$A38),IF(INDEX(Results!$N$5:$BA$5,1,MATCH($B38,Players!$B$6:$B$45,0))&lt;$A38,"Down "&amp;($A38-INDEX(Results!$N$5:$BA$5,1,MATCH($B38,Players!$B$6:$B$45,0))),"")))</f>
      </c>
      <c r="G38" s="19">
        <f>IF($B38="","",IF($A38=1,"Top of the ladder",IF(MAX(1,$A38-Settings!$C$5)=$A38-1,"Place "&amp;($A38-1),"Places "&amp;MAX(1,$A38-Settings!$C$5)&amp;" to "&amp;($A38-1))))</f>
      </c>
    </row>
    <row r="39" ht="20" customHeight="1">
      <c r="A39" s="17">
        <f>IF(34&gt;COUNTIF(Players!$B$6:$B$45,"?*"),"",34)</f>
      </c>
      <c r="B39" s="16">
        <f>IF($A39="","",IFERROR(INDEX(Players!$B$6:$B$45,MATCH($A39,Results!$N$155:$BA$155,0)),""))</f>
      </c>
      <c r="C39" s="15">
        <f>IF($B39="","",COUNTIFS(Results!$C$6:$C$155,$B39,Results!$E$6:$E$155,"?*",Results!$D$6:$D$155,"&lt;&gt;"&amp;$B39)+COUNTIFS(Results!$D$6:$D$155,$B39,Results!$E$6:$E$155,"?*",Results!$C$6:$C$155,"&lt;&gt;"&amp;$B39))</f>
      </c>
      <c r="D39" s="15">
        <f>IF($B39="","",COUNTIFS(Results!$C$6:$C$155,$B39,Results!$E$6:$E$155,"Challenger",Results!$D$6:$D$155,"&lt;&gt;"&amp;$B39)+COUNTIFS(Results!$D$6:$D$155,$B39,Results!$E$6:$E$155,"Defender",Results!$C$6:$C$155,"&lt;&gt;"&amp;$B39))</f>
      </c>
      <c r="E39" s="15">
        <f>IF($B39="","",$C39-$D39)</f>
      </c>
      <c r="F39" s="15">
        <f>IF($B39="","",IF(INDEX(Results!$N$5:$BA$5,1,MATCH($B39,Players!$B$6:$B$45,0))&gt;$A39,"Up "&amp;(INDEX(Results!$N$5:$BA$5,1,MATCH($B39,Players!$B$6:$B$45,0))-$A39),IF(INDEX(Results!$N$5:$BA$5,1,MATCH($B39,Players!$B$6:$B$45,0))&lt;$A39,"Down "&amp;($A39-INDEX(Results!$N$5:$BA$5,1,MATCH($B39,Players!$B$6:$B$45,0))),"")))</f>
      </c>
      <c r="G39" s="19">
        <f>IF($B39="","",IF($A39=1,"Top of the ladder",IF(MAX(1,$A39-Settings!$C$5)=$A39-1,"Place "&amp;($A39-1),"Places "&amp;MAX(1,$A39-Settings!$C$5)&amp;" to "&amp;($A39-1))))</f>
      </c>
    </row>
    <row r="40" ht="20" customHeight="1">
      <c r="A40" s="17">
        <f>IF(35&gt;COUNTIF(Players!$B$6:$B$45,"?*"),"",35)</f>
      </c>
      <c r="B40" s="16">
        <f>IF($A40="","",IFERROR(INDEX(Players!$B$6:$B$45,MATCH($A40,Results!$N$155:$BA$155,0)),""))</f>
      </c>
      <c r="C40" s="15">
        <f>IF($B40="","",COUNTIFS(Results!$C$6:$C$155,$B40,Results!$E$6:$E$155,"?*",Results!$D$6:$D$155,"&lt;&gt;"&amp;$B40)+COUNTIFS(Results!$D$6:$D$155,$B40,Results!$E$6:$E$155,"?*",Results!$C$6:$C$155,"&lt;&gt;"&amp;$B40))</f>
      </c>
      <c r="D40" s="15">
        <f>IF($B40="","",COUNTIFS(Results!$C$6:$C$155,$B40,Results!$E$6:$E$155,"Challenger",Results!$D$6:$D$155,"&lt;&gt;"&amp;$B40)+COUNTIFS(Results!$D$6:$D$155,$B40,Results!$E$6:$E$155,"Defender",Results!$C$6:$C$155,"&lt;&gt;"&amp;$B40))</f>
      </c>
      <c r="E40" s="15">
        <f>IF($B40="","",$C40-$D40)</f>
      </c>
      <c r="F40" s="15">
        <f>IF($B40="","",IF(INDEX(Results!$N$5:$BA$5,1,MATCH($B40,Players!$B$6:$B$45,0))&gt;$A40,"Up "&amp;(INDEX(Results!$N$5:$BA$5,1,MATCH($B40,Players!$B$6:$B$45,0))-$A40),IF(INDEX(Results!$N$5:$BA$5,1,MATCH($B40,Players!$B$6:$B$45,0))&lt;$A40,"Down "&amp;($A40-INDEX(Results!$N$5:$BA$5,1,MATCH($B40,Players!$B$6:$B$45,0))),"")))</f>
      </c>
      <c r="G40" s="19">
        <f>IF($B40="","",IF($A40=1,"Top of the ladder",IF(MAX(1,$A40-Settings!$C$5)=$A40-1,"Place "&amp;($A40-1),"Places "&amp;MAX(1,$A40-Settings!$C$5)&amp;" to "&amp;($A40-1))))</f>
      </c>
    </row>
    <row r="41" ht="20" customHeight="1">
      <c r="A41" s="17">
        <f>IF(36&gt;COUNTIF(Players!$B$6:$B$45,"?*"),"",36)</f>
      </c>
      <c r="B41" s="16">
        <f>IF($A41="","",IFERROR(INDEX(Players!$B$6:$B$45,MATCH($A41,Results!$N$155:$BA$155,0)),""))</f>
      </c>
      <c r="C41" s="15">
        <f>IF($B41="","",COUNTIFS(Results!$C$6:$C$155,$B41,Results!$E$6:$E$155,"?*",Results!$D$6:$D$155,"&lt;&gt;"&amp;$B41)+COUNTIFS(Results!$D$6:$D$155,$B41,Results!$E$6:$E$155,"?*",Results!$C$6:$C$155,"&lt;&gt;"&amp;$B41))</f>
      </c>
      <c r="D41" s="15">
        <f>IF($B41="","",COUNTIFS(Results!$C$6:$C$155,$B41,Results!$E$6:$E$155,"Challenger",Results!$D$6:$D$155,"&lt;&gt;"&amp;$B41)+COUNTIFS(Results!$D$6:$D$155,$B41,Results!$E$6:$E$155,"Defender",Results!$C$6:$C$155,"&lt;&gt;"&amp;$B41))</f>
      </c>
      <c r="E41" s="15">
        <f>IF($B41="","",$C41-$D41)</f>
      </c>
      <c r="F41" s="15">
        <f>IF($B41="","",IF(INDEX(Results!$N$5:$BA$5,1,MATCH($B41,Players!$B$6:$B$45,0))&gt;$A41,"Up "&amp;(INDEX(Results!$N$5:$BA$5,1,MATCH($B41,Players!$B$6:$B$45,0))-$A41),IF(INDEX(Results!$N$5:$BA$5,1,MATCH($B41,Players!$B$6:$B$45,0))&lt;$A41,"Down "&amp;($A41-INDEX(Results!$N$5:$BA$5,1,MATCH($B41,Players!$B$6:$B$45,0))),"")))</f>
      </c>
      <c r="G41" s="19">
        <f>IF($B41="","",IF($A41=1,"Top of the ladder",IF(MAX(1,$A41-Settings!$C$5)=$A41-1,"Place "&amp;($A41-1),"Places "&amp;MAX(1,$A41-Settings!$C$5)&amp;" to "&amp;($A41-1))))</f>
      </c>
    </row>
    <row r="42" ht="20" customHeight="1">
      <c r="A42" s="17">
        <f>IF(37&gt;COUNTIF(Players!$B$6:$B$45,"?*"),"",37)</f>
      </c>
      <c r="B42" s="16">
        <f>IF($A42="","",IFERROR(INDEX(Players!$B$6:$B$45,MATCH($A42,Results!$N$155:$BA$155,0)),""))</f>
      </c>
      <c r="C42" s="15">
        <f>IF($B42="","",COUNTIFS(Results!$C$6:$C$155,$B42,Results!$E$6:$E$155,"?*",Results!$D$6:$D$155,"&lt;&gt;"&amp;$B42)+COUNTIFS(Results!$D$6:$D$155,$B42,Results!$E$6:$E$155,"?*",Results!$C$6:$C$155,"&lt;&gt;"&amp;$B42))</f>
      </c>
      <c r="D42" s="15">
        <f>IF($B42="","",COUNTIFS(Results!$C$6:$C$155,$B42,Results!$E$6:$E$155,"Challenger",Results!$D$6:$D$155,"&lt;&gt;"&amp;$B42)+COUNTIFS(Results!$D$6:$D$155,$B42,Results!$E$6:$E$155,"Defender",Results!$C$6:$C$155,"&lt;&gt;"&amp;$B42))</f>
      </c>
      <c r="E42" s="15">
        <f>IF($B42="","",$C42-$D42)</f>
      </c>
      <c r="F42" s="15">
        <f>IF($B42="","",IF(INDEX(Results!$N$5:$BA$5,1,MATCH($B42,Players!$B$6:$B$45,0))&gt;$A42,"Up "&amp;(INDEX(Results!$N$5:$BA$5,1,MATCH($B42,Players!$B$6:$B$45,0))-$A42),IF(INDEX(Results!$N$5:$BA$5,1,MATCH($B42,Players!$B$6:$B$45,0))&lt;$A42,"Down "&amp;($A42-INDEX(Results!$N$5:$BA$5,1,MATCH($B42,Players!$B$6:$B$45,0))),"")))</f>
      </c>
      <c r="G42" s="19">
        <f>IF($B42="","",IF($A42=1,"Top of the ladder",IF(MAX(1,$A42-Settings!$C$5)=$A42-1,"Place "&amp;($A42-1),"Places "&amp;MAX(1,$A42-Settings!$C$5)&amp;" to "&amp;($A42-1))))</f>
      </c>
    </row>
    <row r="43" ht="20" customHeight="1">
      <c r="A43" s="17">
        <f>IF(38&gt;COUNTIF(Players!$B$6:$B$45,"?*"),"",38)</f>
      </c>
      <c r="B43" s="16">
        <f>IF($A43="","",IFERROR(INDEX(Players!$B$6:$B$45,MATCH($A43,Results!$N$155:$BA$155,0)),""))</f>
      </c>
      <c r="C43" s="15">
        <f>IF($B43="","",COUNTIFS(Results!$C$6:$C$155,$B43,Results!$E$6:$E$155,"?*",Results!$D$6:$D$155,"&lt;&gt;"&amp;$B43)+COUNTIFS(Results!$D$6:$D$155,$B43,Results!$E$6:$E$155,"?*",Results!$C$6:$C$155,"&lt;&gt;"&amp;$B43))</f>
      </c>
      <c r="D43" s="15">
        <f>IF($B43="","",COUNTIFS(Results!$C$6:$C$155,$B43,Results!$E$6:$E$155,"Challenger",Results!$D$6:$D$155,"&lt;&gt;"&amp;$B43)+COUNTIFS(Results!$D$6:$D$155,$B43,Results!$E$6:$E$155,"Defender",Results!$C$6:$C$155,"&lt;&gt;"&amp;$B43))</f>
      </c>
      <c r="E43" s="15">
        <f>IF($B43="","",$C43-$D43)</f>
      </c>
      <c r="F43" s="15">
        <f>IF($B43="","",IF(INDEX(Results!$N$5:$BA$5,1,MATCH($B43,Players!$B$6:$B$45,0))&gt;$A43,"Up "&amp;(INDEX(Results!$N$5:$BA$5,1,MATCH($B43,Players!$B$6:$B$45,0))-$A43),IF(INDEX(Results!$N$5:$BA$5,1,MATCH($B43,Players!$B$6:$B$45,0))&lt;$A43,"Down "&amp;($A43-INDEX(Results!$N$5:$BA$5,1,MATCH($B43,Players!$B$6:$B$45,0))),"")))</f>
      </c>
      <c r="G43" s="19">
        <f>IF($B43="","",IF($A43=1,"Top of the ladder",IF(MAX(1,$A43-Settings!$C$5)=$A43-1,"Place "&amp;($A43-1),"Places "&amp;MAX(1,$A43-Settings!$C$5)&amp;" to "&amp;($A43-1))))</f>
      </c>
    </row>
    <row r="44" ht="20" customHeight="1">
      <c r="A44" s="17">
        <f>IF(39&gt;COUNTIF(Players!$B$6:$B$45,"?*"),"",39)</f>
      </c>
      <c r="B44" s="16">
        <f>IF($A44="","",IFERROR(INDEX(Players!$B$6:$B$45,MATCH($A44,Results!$N$155:$BA$155,0)),""))</f>
      </c>
      <c r="C44" s="15">
        <f>IF($B44="","",COUNTIFS(Results!$C$6:$C$155,$B44,Results!$E$6:$E$155,"?*",Results!$D$6:$D$155,"&lt;&gt;"&amp;$B44)+COUNTIFS(Results!$D$6:$D$155,$B44,Results!$E$6:$E$155,"?*",Results!$C$6:$C$155,"&lt;&gt;"&amp;$B44))</f>
      </c>
      <c r="D44" s="15">
        <f>IF($B44="","",COUNTIFS(Results!$C$6:$C$155,$B44,Results!$E$6:$E$155,"Challenger",Results!$D$6:$D$155,"&lt;&gt;"&amp;$B44)+COUNTIFS(Results!$D$6:$D$155,$B44,Results!$E$6:$E$155,"Defender",Results!$C$6:$C$155,"&lt;&gt;"&amp;$B44))</f>
      </c>
      <c r="E44" s="15">
        <f>IF($B44="","",$C44-$D44)</f>
      </c>
      <c r="F44" s="15">
        <f>IF($B44="","",IF(INDEX(Results!$N$5:$BA$5,1,MATCH($B44,Players!$B$6:$B$45,0))&gt;$A44,"Up "&amp;(INDEX(Results!$N$5:$BA$5,1,MATCH($B44,Players!$B$6:$B$45,0))-$A44),IF(INDEX(Results!$N$5:$BA$5,1,MATCH($B44,Players!$B$6:$B$45,0))&lt;$A44,"Down "&amp;($A44-INDEX(Results!$N$5:$BA$5,1,MATCH($B44,Players!$B$6:$B$45,0))),"")))</f>
      </c>
      <c r="G44" s="19">
        <f>IF($B44="","",IF($A44=1,"Top of the ladder",IF(MAX(1,$A44-Settings!$C$5)=$A44-1,"Place "&amp;($A44-1),"Places "&amp;MAX(1,$A44-Settings!$C$5)&amp;" to "&amp;($A44-1))))</f>
      </c>
    </row>
    <row r="45" ht="20" customHeight="1">
      <c r="A45" s="17">
        <f>IF(40&gt;COUNTIF(Players!$B$6:$B$45,"?*"),"",40)</f>
      </c>
      <c r="B45" s="16">
        <f>IF($A45="","",IFERROR(INDEX(Players!$B$6:$B$45,MATCH($A45,Results!$N$155:$BA$155,0)),""))</f>
      </c>
      <c r="C45" s="15">
        <f>IF($B45="","",COUNTIFS(Results!$C$6:$C$155,$B45,Results!$E$6:$E$155,"?*",Results!$D$6:$D$155,"&lt;&gt;"&amp;$B45)+COUNTIFS(Results!$D$6:$D$155,$B45,Results!$E$6:$E$155,"?*",Results!$C$6:$C$155,"&lt;&gt;"&amp;$B45))</f>
      </c>
      <c r="D45" s="15">
        <f>IF($B45="","",COUNTIFS(Results!$C$6:$C$155,$B45,Results!$E$6:$E$155,"Challenger",Results!$D$6:$D$155,"&lt;&gt;"&amp;$B45)+COUNTIFS(Results!$D$6:$D$155,$B45,Results!$E$6:$E$155,"Defender",Results!$C$6:$C$155,"&lt;&gt;"&amp;$B45))</f>
      </c>
      <c r="E45" s="15">
        <f>IF($B45="","",$C45-$D45)</f>
      </c>
      <c r="F45" s="15">
        <f>IF($B45="","",IF(INDEX(Results!$N$5:$BA$5,1,MATCH($B45,Players!$B$6:$B$45,0))&gt;$A45,"Up "&amp;(INDEX(Results!$N$5:$BA$5,1,MATCH($B45,Players!$B$6:$B$45,0))-$A45),IF(INDEX(Results!$N$5:$BA$5,1,MATCH($B45,Players!$B$6:$B$45,0))&lt;$A45,"Down "&amp;($A45-INDEX(Results!$N$5:$BA$5,1,MATCH($B45,Players!$B$6:$B$45,0))),"")))</f>
      </c>
      <c r="G45" s="19">
        <f>IF($B45="","",IF($A45=1,"Top of the ladder",IF(MAX(1,$A45-Settings!$C$5)=$A45-1,"Place "&amp;($A45-1),"Places "&amp;MAX(1,$A45-Settings!$C$5)&amp;" to "&amp;($A45-1))))</f>
      </c>
    </row>
    <row r="46"/>
    <row r="47" ht="30" customHeight="1">
      <c r="A47" s="6" t="inlineStr">
        <is>
          <t xml:space="preserve">A challenge from further down than the Settings tab allows is flagged on the Results tab and moves nobody.</t>
        </is>
      </c>
    </row>
    <row r="48"/>
    <row r="49" ht="30" customHeight="1">
      <c r="A49" s="2" t="inlineStr">
        <is>
          <t xml:space="preserve">Made with Clayside's free ladder spreadsheet. Let the players enter the results instead.</t>
        </is>
      </c>
      <c r="B49" s="2"/>
      <c r="C49" s="2"/>
      <c r="D49" s="2"/>
      <c r="E49" s="2"/>
      <c r="F49" s="4" t="inlineStr">
        <is>
          <t xml:space="preserve">clayside.app</t>
        </is>
      </c>
      <c r="G49" s="4"/>
    </row>
  </sheetData>
  <mergeCells count="5">
    <mergeCell ref="A2:G2"/>
    <mergeCell ref="A4:G4"/>
    <mergeCell ref="A47:G47"/>
    <mergeCell ref="A49:E49"/>
    <mergeCell ref="F49:G49"/>
  </mergeCells>
  <conditionalFormatting sqref="F6:F45">
    <cfRule type="expression" dxfId="3" priority="1">
      <formula>LEFT(F6,2)="Up"</formula>
    </cfRule>
    <cfRule type="expression" dxfId="4" priority="2">
      <formula>LEFT(F6,4)="Down"</formula>
    </cfRule>
  </conditionalFormatting>
  <pageMargins left="0.4" right="0.4" top="0.5" bottom="0.5" header="0.3" footer="0.3"/>
  <pageSetup paperSize="9" orientation="portrait" fitToWidth="1" fitToHeight="1"/>
</worksheet>
</file>

<file path=xl/worksheets/sheet3.xml><?xml version="1.0" encoding="utf-8"?>
<worksheet xmlns="http://schemas.openxmlformats.org/spreadsheetml/2006/main">
  <sheetPr>
    <tabColor rgb="FF846528"/>
    <pageSetUpPr fitToPage="1"/>
  </sheetPr>
  <sheetViews>
    <sheetView workbookViewId="0" showGridLines="0"/>
  </sheetViews>
  <cols>
    <col min="1" max="1" width="8" customWidth="1"/>
    <col min="2" max="2" width="30" customWidth="1"/>
    <col min="3" max="3" width="12" customWidth="1"/>
  </cols>
  <sheetData>
    <row r="1" ht="34" customHeight="1">
      <c r="A1" s="1" t="inlineStr">
        <is>
          <t xml:space="preserve">Players</t>
        </is>
      </c>
      <c r="B1" s="2"/>
      <c r="C1" s="2"/>
    </row>
    <row r="2" ht="44" customHeight="1">
      <c r="A2" s="6" t="inlineStr">
        <is>
          <t xml:space="preserve">Type the ladder in its starting order, top first, one name a line with no gaps. Somebody new goes at the bottom. For doubles, a pair is one line: Priya and Sam.</t>
        </is>
      </c>
    </row>
    <row r="3"/>
    <row r="4">
      <c r="A4" s="5" t="inlineStr">
        <is>
          <t xml:space="preserve">The ladder at the start</t>
        </is>
      </c>
      <c r="B4" s="5"/>
      <c r="C4" s="5"/>
    </row>
    <row r="5" ht="24" customHeight="1">
      <c r="A5" s="11" t="inlineStr">
        <is>
          <t xml:space="preserve">Place</t>
        </is>
      </c>
      <c r="B5" s="11" t="inlineStr">
        <is>
          <t xml:space="preserve">Player</t>
        </is>
      </c>
      <c r="C5" s="11"/>
    </row>
    <row r="6" ht="20" customHeight="1">
      <c r="A6" s="9">
        <v>1</v>
      </c>
      <c r="B6" s="10"/>
      <c r="C6" s="10"/>
    </row>
    <row r="7" ht="20" customHeight="1">
      <c r="A7" s="9">
        <v>2</v>
      </c>
      <c r="B7" s="10"/>
      <c r="C7" s="10"/>
    </row>
    <row r="8" ht="20" customHeight="1">
      <c r="A8" s="9">
        <v>3</v>
      </c>
      <c r="B8" s="10"/>
      <c r="C8" s="10"/>
    </row>
    <row r="9" ht="20" customHeight="1">
      <c r="A9" s="9">
        <v>4</v>
      </c>
      <c r="B9" s="10"/>
      <c r="C9" s="10"/>
    </row>
    <row r="10" ht="20" customHeight="1">
      <c r="A10" s="9">
        <v>5</v>
      </c>
      <c r="B10" s="10"/>
      <c r="C10" s="10"/>
    </row>
    <row r="11" ht="20" customHeight="1">
      <c r="A11" s="9">
        <v>6</v>
      </c>
      <c r="B11" s="10"/>
      <c r="C11" s="10"/>
    </row>
    <row r="12" ht="20" customHeight="1">
      <c r="A12" s="9">
        <v>7</v>
      </c>
      <c r="B12" s="10"/>
      <c r="C12" s="10"/>
    </row>
    <row r="13" ht="20" customHeight="1">
      <c r="A13" s="9">
        <v>8</v>
      </c>
      <c r="B13" s="10"/>
      <c r="C13" s="10"/>
    </row>
    <row r="14" ht="20" customHeight="1">
      <c r="A14" s="9">
        <v>9</v>
      </c>
      <c r="B14" s="10"/>
      <c r="C14" s="10"/>
    </row>
    <row r="15" ht="20" customHeight="1">
      <c r="A15" s="9">
        <v>10</v>
      </c>
      <c r="B15" s="10"/>
      <c r="C15" s="10"/>
    </row>
    <row r="16" ht="20" customHeight="1">
      <c r="A16" s="9">
        <v>11</v>
      </c>
      <c r="B16" s="10"/>
      <c r="C16" s="10"/>
    </row>
    <row r="17" ht="20" customHeight="1">
      <c r="A17" s="9">
        <v>12</v>
      </c>
      <c r="B17" s="10"/>
      <c r="C17" s="10"/>
    </row>
    <row r="18" ht="20" customHeight="1">
      <c r="A18" s="9">
        <v>13</v>
      </c>
      <c r="B18" s="10"/>
      <c r="C18" s="10"/>
    </row>
    <row r="19" ht="20" customHeight="1">
      <c r="A19" s="9">
        <v>14</v>
      </c>
      <c r="B19" s="10"/>
      <c r="C19" s="10"/>
    </row>
    <row r="20" ht="20" customHeight="1">
      <c r="A20" s="9">
        <v>15</v>
      </c>
      <c r="B20" s="10"/>
      <c r="C20" s="10"/>
    </row>
    <row r="21" ht="20" customHeight="1">
      <c r="A21" s="9">
        <v>16</v>
      </c>
      <c r="B21" s="10"/>
      <c r="C21" s="10"/>
    </row>
    <row r="22" ht="20" customHeight="1">
      <c r="A22" s="9">
        <v>17</v>
      </c>
      <c r="B22" s="10"/>
      <c r="C22" s="10"/>
    </row>
    <row r="23" ht="20" customHeight="1">
      <c r="A23" s="9">
        <v>18</v>
      </c>
      <c r="B23" s="10"/>
      <c r="C23" s="10"/>
    </row>
    <row r="24" ht="20" customHeight="1">
      <c r="A24" s="9">
        <v>19</v>
      </c>
      <c r="B24" s="10"/>
      <c r="C24" s="10"/>
    </row>
    <row r="25" ht="20" customHeight="1">
      <c r="A25" s="9">
        <v>20</v>
      </c>
      <c r="B25" s="10"/>
      <c r="C25" s="10"/>
    </row>
    <row r="26" ht="20" customHeight="1">
      <c r="A26" s="9">
        <v>21</v>
      </c>
      <c r="B26" s="10"/>
      <c r="C26" s="10"/>
    </row>
    <row r="27" ht="20" customHeight="1">
      <c r="A27" s="9">
        <v>22</v>
      </c>
      <c r="B27" s="10"/>
      <c r="C27" s="10"/>
    </row>
    <row r="28" ht="20" customHeight="1">
      <c r="A28" s="9">
        <v>23</v>
      </c>
      <c r="B28" s="10"/>
      <c r="C28" s="10"/>
    </row>
    <row r="29" ht="20" customHeight="1">
      <c r="A29" s="9">
        <v>24</v>
      </c>
      <c r="B29" s="10"/>
      <c r="C29" s="10"/>
    </row>
    <row r="30" ht="20" customHeight="1">
      <c r="A30" s="9">
        <v>25</v>
      </c>
      <c r="B30" s="10"/>
      <c r="C30" s="10"/>
    </row>
    <row r="31" ht="20" customHeight="1">
      <c r="A31" s="9">
        <v>26</v>
      </c>
      <c r="B31" s="10"/>
      <c r="C31" s="10"/>
    </row>
    <row r="32" ht="20" customHeight="1">
      <c r="A32" s="9">
        <v>27</v>
      </c>
      <c r="B32" s="10"/>
      <c r="C32" s="10"/>
    </row>
    <row r="33" ht="20" customHeight="1">
      <c r="A33" s="9">
        <v>28</v>
      </c>
      <c r="B33" s="10"/>
      <c r="C33" s="10"/>
    </row>
    <row r="34" ht="20" customHeight="1">
      <c r="A34" s="9">
        <v>29</v>
      </c>
      <c r="B34" s="10"/>
      <c r="C34" s="10"/>
    </row>
    <row r="35" ht="20" customHeight="1">
      <c r="A35" s="9">
        <v>30</v>
      </c>
      <c r="B35" s="10"/>
      <c r="C35" s="10"/>
    </row>
    <row r="36" ht="20" customHeight="1">
      <c r="A36" s="9">
        <v>31</v>
      </c>
      <c r="B36" s="10"/>
      <c r="C36" s="10"/>
    </row>
    <row r="37" ht="20" customHeight="1">
      <c r="A37" s="9">
        <v>32</v>
      </c>
      <c r="B37" s="10"/>
      <c r="C37" s="10"/>
    </row>
    <row r="38" ht="20" customHeight="1">
      <c r="A38" s="9">
        <v>33</v>
      </c>
      <c r="B38" s="10"/>
      <c r="C38" s="10"/>
    </row>
    <row r="39" ht="20" customHeight="1">
      <c r="A39" s="9">
        <v>34</v>
      </c>
      <c r="B39" s="10"/>
      <c r="C39" s="10"/>
    </row>
    <row r="40" ht="20" customHeight="1">
      <c r="A40" s="9">
        <v>35</v>
      </c>
      <c r="B40" s="10"/>
      <c r="C40" s="10"/>
    </row>
    <row r="41" ht="20" customHeight="1">
      <c r="A41" s="9">
        <v>36</v>
      </c>
      <c r="B41" s="10"/>
      <c r="C41" s="10"/>
    </row>
    <row r="42" ht="20" customHeight="1">
      <c r="A42" s="9">
        <v>37</v>
      </c>
      <c r="B42" s="10"/>
      <c r="C42" s="10"/>
    </row>
    <row r="43" ht="20" customHeight="1">
      <c r="A43" s="9">
        <v>38</v>
      </c>
      <c r="B43" s="10"/>
      <c r="C43" s="10"/>
    </row>
    <row r="44" ht="20" customHeight="1">
      <c r="A44" s="9">
        <v>39</v>
      </c>
      <c r="B44" s="10"/>
      <c r="C44" s="10"/>
    </row>
    <row r="45" ht="20" customHeight="1">
      <c r="A45" s="9">
        <v>40</v>
      </c>
      <c r="B45" s="10"/>
      <c r="C45" s="10"/>
    </row>
    <row r="46"/>
    <row r="47" ht="30" customHeight="1">
      <c r="A47" s="6" t="inlineStr">
        <is>
          <t xml:space="preserve">A name typed twice is shown in red: the sheet cannot tell two people with one name apart, so add an initial.</t>
        </is>
      </c>
    </row>
  </sheetData>
  <mergeCells count="44">
    <mergeCell ref="A2:C2"/>
    <mergeCell ref="A4:C4"/>
    <mergeCell ref="A47:C47"/>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s>
  <conditionalFormatting sqref="B6:B45">
    <cfRule type="expression" dxfId="2" priority="1">
      <formula>AND(B6&lt;&gt;"",COUNTIF($B$6:$B$45,B6)&gt;1)</formula>
    </cfRule>
  </conditionalFormatting>
  <pageMargins left="0.4" right="0.4" top="0.5" bottom="0.5" header="0.3" footer="0.3"/>
  <pageSetup paperSize="9" orientation="portrait" fitToWidth="1" fitToHeight="1"/>
</worksheet>
</file>

<file path=xl/worksheets/sheet4.xml><?xml version="1.0" encoding="utf-8"?>
<worksheet xmlns="http://schemas.openxmlformats.org/spreadsheetml/2006/main">
  <sheetPr>
    <tabColor rgb="FF194963"/>
    <pageSetUpPr fitToPage="1"/>
  </sheetPr>
  <sheetViews>
    <sheetView workbookViewId="0" showGridLines="0"/>
  </sheetViews>
  <cols>
    <col min="1" max="1" width="6" customWidth="1"/>
    <col min="2" max="2" width="12" customWidth="1"/>
    <col min="3" max="3" width="19" customWidth="1"/>
    <col min="4" max="4" width="19" customWidth="1"/>
    <col min="5" max="5" width="13" customWidth="1"/>
    <col min="6" max="6" width="14" customWidth="1"/>
    <col min="7" max="7" width="50" customWidth="1"/>
    <col min="8" max="8" width="3" customWidth="1"/>
    <col min="9" max="9" width="6" customWidth="1" hidden="1"/>
    <col min="10" max="10" width="6" customWidth="1" hidden="1"/>
    <col min="11" max="11" width="6" customWidth="1" hidden="1"/>
    <col min="12" max="12" width="6" customWidth="1" hidden="1"/>
    <col min="13" max="13" width="6" customWidth="1" hidden="1"/>
    <col min="14" max="14" width="6" customWidth="1" hidden="1"/>
    <col min="15" max="15" width="6" customWidth="1" hidden="1"/>
    <col min="16" max="16" width="6" customWidth="1" hidden="1"/>
    <col min="17" max="17" width="6" customWidth="1" hidden="1"/>
    <col min="18" max="18" width="6" customWidth="1" hidden="1"/>
    <col min="19" max="19" width="6" customWidth="1" hidden="1"/>
    <col min="20" max="20" width="6" customWidth="1" hidden="1"/>
    <col min="21" max="21" width="6" customWidth="1" hidden="1"/>
    <col min="22" max="22" width="6" customWidth="1" hidden="1"/>
    <col min="23" max="23" width="6" customWidth="1" hidden="1"/>
    <col min="24" max="24" width="6" customWidth="1" hidden="1"/>
    <col min="25" max="25" width="6" customWidth="1" hidden="1"/>
    <col min="26" max="26" width="6" customWidth="1" hidden="1"/>
    <col min="27" max="27" width="6" customWidth="1" hidden="1"/>
    <col min="28" max="28" width="6" customWidth="1" hidden="1"/>
    <col min="29" max="29" width="6" customWidth="1" hidden="1"/>
    <col min="30" max="30" width="6" customWidth="1" hidden="1"/>
    <col min="31" max="31" width="6" customWidth="1" hidden="1"/>
    <col min="32" max="32" width="6" customWidth="1" hidden="1"/>
    <col min="33" max="33" width="6" customWidth="1" hidden="1"/>
    <col min="34" max="34" width="6" customWidth="1" hidden="1"/>
    <col min="35" max="35" width="6" customWidth="1" hidden="1"/>
    <col min="36" max="36" width="6" customWidth="1" hidden="1"/>
    <col min="37" max="37" width="6" customWidth="1" hidden="1"/>
    <col min="38" max="38" width="6" customWidth="1" hidden="1"/>
    <col min="39" max="39" width="6" customWidth="1" hidden="1"/>
    <col min="40" max="40" width="6" customWidth="1" hidden="1"/>
    <col min="41" max="41" width="6" customWidth="1" hidden="1"/>
    <col min="42" max="42" width="6" customWidth="1" hidden="1"/>
    <col min="43" max="43" width="6" customWidth="1" hidden="1"/>
    <col min="44" max="44" width="6" customWidth="1" hidden="1"/>
    <col min="45" max="45" width="6" customWidth="1" hidden="1"/>
    <col min="46" max="46" width="6" customWidth="1" hidden="1"/>
    <col min="47" max="47" width="6" customWidth="1" hidden="1"/>
    <col min="48" max="48" width="6" customWidth="1" hidden="1"/>
    <col min="49" max="49" width="6" customWidth="1" hidden="1"/>
    <col min="50" max="50" width="6" customWidth="1" hidden="1"/>
    <col min="51" max="51" width="6" customWidth="1" hidden="1"/>
    <col min="52" max="52" width="6" customWidth="1" hidden="1"/>
    <col min="53" max="53" width="6" customWidth="1" hidden="1"/>
  </cols>
  <sheetData>
    <row r="1" ht="34" customHeight="1">
      <c r="A1" s="1" t="inlineStr">
        <is>
          <t xml:space="preserve">Results</t>
        </is>
      </c>
      <c r="B1" s="2"/>
      <c r="C1" s="2"/>
      <c r="D1" s="2"/>
      <c r="E1" s="2"/>
      <c r="F1" s="2"/>
      <c r="G1" s="2"/>
    </row>
    <row r="2" ht="44" customHeight="1">
      <c r="A2" s="6" t="inlineStr">
        <is>
          <t xml:space="preserve">One line a challenge, in the order they were played. Pick the challenger, the defender and the winner from the drop-downs. What happened says what the result did to the ladder.</t>
        </is>
      </c>
    </row>
    <row r="3"/>
    <row r="4" ht="26" customHeight="1">
      <c r="A4" s="5" t="inlineStr">
        <is>
          <t xml:space="preserve">Results, in the order they were played</t>
        </is>
      </c>
      <c r="B4" s="5"/>
      <c r="C4" s="5"/>
      <c r="D4" s="5"/>
      <c r="E4" s="5"/>
      <c r="F4" s="5"/>
      <c r="G4" s="5"/>
      <c r="I4" s="22" t="inlineStr">
        <is>
          <t xml:space="preserve">Worked out for you</t>
        </is>
      </c>
    </row>
    <row r="5" ht="24" customHeight="1">
      <c r="A5" s="7" t="inlineStr">
        <is>
          <t xml:space="preserve">No.</t>
        </is>
      </c>
      <c r="B5" s="7" t="inlineStr">
        <is>
          <t xml:space="preserve">Date</t>
        </is>
      </c>
      <c r="C5" s="8" t="inlineStr">
        <is>
          <t xml:space="preserve">Challenger</t>
        </is>
      </c>
      <c r="D5" s="8" t="inlineStr">
        <is>
          <t xml:space="preserve">Defender</t>
        </is>
      </c>
      <c r="E5" s="8" t="inlineStr">
        <is>
          <t xml:space="preserve">Winner</t>
        </is>
      </c>
      <c r="F5" s="8" t="inlineStr">
        <is>
          <t xml:space="preserve">Score</t>
        </is>
      </c>
      <c r="G5" s="8" t="inlineStr">
        <is>
          <t xml:space="preserve">What happened</t>
        </is>
      </c>
      <c r="N5">
        <f>IF(Players!$B$6="","",COUNTIF(Players!$B$6:$B$6,"?*"))</f>
      </c>
      <c r="O5">
        <f>IF(Players!$B$7="","",COUNTIF(Players!$B$6:$B$7,"?*"))</f>
      </c>
      <c r="P5">
        <f>IF(Players!$B$8="","",COUNTIF(Players!$B$6:$B$8,"?*"))</f>
      </c>
      <c r="Q5">
        <f>IF(Players!$B$9="","",COUNTIF(Players!$B$6:$B$9,"?*"))</f>
      </c>
      <c r="R5">
        <f>IF(Players!$B$10="","",COUNTIF(Players!$B$6:$B$10,"?*"))</f>
      </c>
      <c r="S5">
        <f>IF(Players!$B$11="","",COUNTIF(Players!$B$6:$B$11,"?*"))</f>
      </c>
      <c r="T5">
        <f>IF(Players!$B$12="","",COUNTIF(Players!$B$6:$B$12,"?*"))</f>
      </c>
      <c r="U5">
        <f>IF(Players!$B$13="","",COUNTIF(Players!$B$6:$B$13,"?*"))</f>
      </c>
      <c r="V5">
        <f>IF(Players!$B$14="","",COUNTIF(Players!$B$6:$B$14,"?*"))</f>
      </c>
      <c r="W5">
        <f>IF(Players!$B$15="","",COUNTIF(Players!$B$6:$B$15,"?*"))</f>
      </c>
      <c r="X5">
        <f>IF(Players!$B$16="","",COUNTIF(Players!$B$6:$B$16,"?*"))</f>
      </c>
      <c r="Y5">
        <f>IF(Players!$B$17="","",COUNTIF(Players!$B$6:$B$17,"?*"))</f>
      </c>
      <c r="Z5">
        <f>IF(Players!$B$18="","",COUNTIF(Players!$B$6:$B$18,"?*"))</f>
      </c>
      <c r="AA5">
        <f>IF(Players!$B$19="","",COUNTIF(Players!$B$6:$B$19,"?*"))</f>
      </c>
      <c r="AB5">
        <f>IF(Players!$B$20="","",COUNTIF(Players!$B$6:$B$20,"?*"))</f>
      </c>
      <c r="AC5">
        <f>IF(Players!$B$21="","",COUNTIF(Players!$B$6:$B$21,"?*"))</f>
      </c>
      <c r="AD5">
        <f>IF(Players!$B$22="","",COUNTIF(Players!$B$6:$B$22,"?*"))</f>
      </c>
      <c r="AE5">
        <f>IF(Players!$B$23="","",COUNTIF(Players!$B$6:$B$23,"?*"))</f>
      </c>
      <c r="AF5">
        <f>IF(Players!$B$24="","",COUNTIF(Players!$B$6:$B$24,"?*"))</f>
      </c>
      <c r="AG5">
        <f>IF(Players!$B$25="","",COUNTIF(Players!$B$6:$B$25,"?*"))</f>
      </c>
      <c r="AH5">
        <f>IF(Players!$B$26="","",COUNTIF(Players!$B$6:$B$26,"?*"))</f>
      </c>
      <c r="AI5">
        <f>IF(Players!$B$27="","",COUNTIF(Players!$B$6:$B$27,"?*"))</f>
      </c>
      <c r="AJ5">
        <f>IF(Players!$B$28="","",COUNTIF(Players!$B$6:$B$28,"?*"))</f>
      </c>
      <c r="AK5">
        <f>IF(Players!$B$29="","",COUNTIF(Players!$B$6:$B$29,"?*"))</f>
      </c>
      <c r="AL5">
        <f>IF(Players!$B$30="","",COUNTIF(Players!$B$6:$B$30,"?*"))</f>
      </c>
      <c r="AM5">
        <f>IF(Players!$B$31="","",COUNTIF(Players!$B$6:$B$31,"?*"))</f>
      </c>
      <c r="AN5">
        <f>IF(Players!$B$32="","",COUNTIF(Players!$B$6:$B$32,"?*"))</f>
      </c>
      <c r="AO5">
        <f>IF(Players!$B$33="","",COUNTIF(Players!$B$6:$B$33,"?*"))</f>
      </c>
      <c r="AP5">
        <f>IF(Players!$B$34="","",COUNTIF(Players!$B$6:$B$34,"?*"))</f>
      </c>
      <c r="AQ5">
        <f>IF(Players!$B$35="","",COUNTIF(Players!$B$6:$B$35,"?*"))</f>
      </c>
      <c r="AR5">
        <f>IF(Players!$B$36="","",COUNTIF(Players!$B$6:$B$36,"?*"))</f>
      </c>
      <c r="AS5">
        <f>IF(Players!$B$37="","",COUNTIF(Players!$B$6:$B$37,"?*"))</f>
      </c>
      <c r="AT5">
        <f>IF(Players!$B$38="","",COUNTIF(Players!$B$6:$B$38,"?*"))</f>
      </c>
      <c r="AU5">
        <f>IF(Players!$B$39="","",COUNTIF(Players!$B$6:$B$39,"?*"))</f>
      </c>
      <c r="AV5">
        <f>IF(Players!$B$40="","",COUNTIF(Players!$B$6:$B$40,"?*"))</f>
      </c>
      <c r="AW5">
        <f>IF(Players!$B$41="","",COUNTIF(Players!$B$6:$B$41,"?*"))</f>
      </c>
      <c r="AX5">
        <f>IF(Players!$B$42="","",COUNTIF(Players!$B$6:$B$42,"?*"))</f>
      </c>
      <c r="AY5">
        <f>IF(Players!$B$43="","",COUNTIF(Players!$B$6:$B$43,"?*"))</f>
      </c>
      <c r="AZ5">
        <f>IF(Players!$B$44="","",COUNTIF(Players!$B$6:$B$44,"?*"))</f>
      </c>
      <c r="BA5">
        <f>IF(Players!$B$45="","",COUNTIF(Players!$B$6:$B$45,"?*"))</f>
      </c>
    </row>
    <row r="6" ht="20" customHeight="1">
      <c r="A6" s="9">
        <v>1</v>
      </c>
      <c r="B6" s="25"/>
      <c r="C6" s="26"/>
      <c r="D6" s="26"/>
      <c r="E6" s="26"/>
      <c r="F6" s="26"/>
      <c r="G6" s="27">
        <f>IF(AND($C6="",$D6=""),"",IF(OR($C6="",$D6=""),"Type both players",IF(OR($I6="",$J6=""),"A name is not on the Players tab",IF($C6=$D6,"The same player twice",IF($I6&lt;$J6,"Challenges go up the ladder, so nothing moved",IF($I6-$J6&gt;Settings!$C$5,"More than "&amp;Settings!$C$5&amp;" places up, so nothing moved",IF($E6="","To play",IF($E6="Defender",$D6&amp;" stays at "&amp;$J6,IF((Settings!$C$6="Swap places"),$C6&amp;" and "&amp;$D6&amp;" swap places",$C6&amp;" moves up to "&amp;$J6)))))))))</f>
      </c>
      <c r="I6">
        <f>IF($C6="","",IFERROR(INDEX($N$5:$BA$5,1,MATCH($C6,Players!$B$6:$B$45,0)),""))</f>
      </c>
      <c r="J6">
        <f>IF($D6="","",IFERROR(INDEX($N$5:$BA$5,1,MATCH($D6,Players!$B$6:$B$45,0)),""))</f>
      </c>
      <c r="K6">
        <f>IF(AND($E6="Challenger",ISNUMBER($I6),ISNUMBER($J6),$C6&lt;&gt;$D6),IF(AND($I6&gt;$J6,$I6-$J6&lt;=Settings!$C$5),1,0),0)</f>
      </c>
      <c r="L6">
        <f>IF($K6=0,"",IF((Settings!$C$6="Swap places"),$J6,$I6-1))</f>
      </c>
      <c r="M6">
        <f>IF($K6=0,"",IF((Settings!$C$6="Swap places"),$I6-$J6,1))</f>
      </c>
      <c r="N6">
        <f>IF(OR(N5="",$K6=0),N5,IF(N5=$I6,$J6,IF(AND(N5&gt;=$J6,N5&lt;=$L6),N5+$M6,N5)))</f>
      </c>
      <c r="O6">
        <f>IF(OR(O5="",$K6=0),O5,IF(O5=$I6,$J6,IF(AND(O5&gt;=$J6,O5&lt;=$L6),O5+$M6,O5)))</f>
      </c>
      <c r="P6">
        <f>IF(OR(P5="",$K6=0),P5,IF(P5=$I6,$J6,IF(AND(P5&gt;=$J6,P5&lt;=$L6),P5+$M6,P5)))</f>
      </c>
      <c r="Q6">
        <f>IF(OR(Q5="",$K6=0),Q5,IF(Q5=$I6,$J6,IF(AND(Q5&gt;=$J6,Q5&lt;=$L6),Q5+$M6,Q5)))</f>
      </c>
      <c r="R6">
        <f>IF(OR(R5="",$K6=0),R5,IF(R5=$I6,$J6,IF(AND(R5&gt;=$J6,R5&lt;=$L6),R5+$M6,R5)))</f>
      </c>
      <c r="S6">
        <f>IF(OR(S5="",$K6=0),S5,IF(S5=$I6,$J6,IF(AND(S5&gt;=$J6,S5&lt;=$L6),S5+$M6,S5)))</f>
      </c>
      <c r="T6">
        <f>IF(OR(T5="",$K6=0),T5,IF(T5=$I6,$J6,IF(AND(T5&gt;=$J6,T5&lt;=$L6),T5+$M6,T5)))</f>
      </c>
      <c r="U6">
        <f>IF(OR(U5="",$K6=0),U5,IF(U5=$I6,$J6,IF(AND(U5&gt;=$J6,U5&lt;=$L6),U5+$M6,U5)))</f>
      </c>
      <c r="V6">
        <f>IF(OR(V5="",$K6=0),V5,IF(V5=$I6,$J6,IF(AND(V5&gt;=$J6,V5&lt;=$L6),V5+$M6,V5)))</f>
      </c>
      <c r="W6">
        <f>IF(OR(W5="",$K6=0),W5,IF(W5=$I6,$J6,IF(AND(W5&gt;=$J6,W5&lt;=$L6),W5+$M6,W5)))</f>
      </c>
      <c r="X6">
        <f>IF(OR(X5="",$K6=0),X5,IF(X5=$I6,$J6,IF(AND(X5&gt;=$J6,X5&lt;=$L6),X5+$M6,X5)))</f>
      </c>
      <c r="Y6">
        <f>IF(OR(Y5="",$K6=0),Y5,IF(Y5=$I6,$J6,IF(AND(Y5&gt;=$J6,Y5&lt;=$L6),Y5+$M6,Y5)))</f>
      </c>
      <c r="Z6">
        <f>IF(OR(Z5="",$K6=0),Z5,IF(Z5=$I6,$J6,IF(AND(Z5&gt;=$J6,Z5&lt;=$L6),Z5+$M6,Z5)))</f>
      </c>
      <c r="AA6">
        <f>IF(OR(AA5="",$K6=0),AA5,IF(AA5=$I6,$J6,IF(AND(AA5&gt;=$J6,AA5&lt;=$L6),AA5+$M6,AA5)))</f>
      </c>
      <c r="AB6">
        <f>IF(OR(AB5="",$K6=0),AB5,IF(AB5=$I6,$J6,IF(AND(AB5&gt;=$J6,AB5&lt;=$L6),AB5+$M6,AB5)))</f>
      </c>
      <c r="AC6">
        <f>IF(OR(AC5="",$K6=0),AC5,IF(AC5=$I6,$J6,IF(AND(AC5&gt;=$J6,AC5&lt;=$L6),AC5+$M6,AC5)))</f>
      </c>
      <c r="AD6">
        <f>IF(OR(AD5="",$K6=0),AD5,IF(AD5=$I6,$J6,IF(AND(AD5&gt;=$J6,AD5&lt;=$L6),AD5+$M6,AD5)))</f>
      </c>
      <c r="AE6">
        <f>IF(OR(AE5="",$K6=0),AE5,IF(AE5=$I6,$J6,IF(AND(AE5&gt;=$J6,AE5&lt;=$L6),AE5+$M6,AE5)))</f>
      </c>
      <c r="AF6">
        <f>IF(OR(AF5="",$K6=0),AF5,IF(AF5=$I6,$J6,IF(AND(AF5&gt;=$J6,AF5&lt;=$L6),AF5+$M6,AF5)))</f>
      </c>
      <c r="AG6">
        <f>IF(OR(AG5="",$K6=0),AG5,IF(AG5=$I6,$J6,IF(AND(AG5&gt;=$J6,AG5&lt;=$L6),AG5+$M6,AG5)))</f>
      </c>
      <c r="AH6">
        <f>IF(OR(AH5="",$K6=0),AH5,IF(AH5=$I6,$J6,IF(AND(AH5&gt;=$J6,AH5&lt;=$L6),AH5+$M6,AH5)))</f>
      </c>
      <c r="AI6">
        <f>IF(OR(AI5="",$K6=0),AI5,IF(AI5=$I6,$J6,IF(AND(AI5&gt;=$J6,AI5&lt;=$L6),AI5+$M6,AI5)))</f>
      </c>
      <c r="AJ6">
        <f>IF(OR(AJ5="",$K6=0),AJ5,IF(AJ5=$I6,$J6,IF(AND(AJ5&gt;=$J6,AJ5&lt;=$L6),AJ5+$M6,AJ5)))</f>
      </c>
      <c r="AK6">
        <f>IF(OR(AK5="",$K6=0),AK5,IF(AK5=$I6,$J6,IF(AND(AK5&gt;=$J6,AK5&lt;=$L6),AK5+$M6,AK5)))</f>
      </c>
      <c r="AL6">
        <f>IF(OR(AL5="",$K6=0),AL5,IF(AL5=$I6,$J6,IF(AND(AL5&gt;=$J6,AL5&lt;=$L6),AL5+$M6,AL5)))</f>
      </c>
      <c r="AM6">
        <f>IF(OR(AM5="",$K6=0),AM5,IF(AM5=$I6,$J6,IF(AND(AM5&gt;=$J6,AM5&lt;=$L6),AM5+$M6,AM5)))</f>
      </c>
      <c r="AN6">
        <f>IF(OR(AN5="",$K6=0),AN5,IF(AN5=$I6,$J6,IF(AND(AN5&gt;=$J6,AN5&lt;=$L6),AN5+$M6,AN5)))</f>
      </c>
      <c r="AO6">
        <f>IF(OR(AO5="",$K6=0),AO5,IF(AO5=$I6,$J6,IF(AND(AO5&gt;=$J6,AO5&lt;=$L6),AO5+$M6,AO5)))</f>
      </c>
      <c r="AP6">
        <f>IF(OR(AP5="",$K6=0),AP5,IF(AP5=$I6,$J6,IF(AND(AP5&gt;=$J6,AP5&lt;=$L6),AP5+$M6,AP5)))</f>
      </c>
      <c r="AQ6">
        <f>IF(OR(AQ5="",$K6=0),AQ5,IF(AQ5=$I6,$J6,IF(AND(AQ5&gt;=$J6,AQ5&lt;=$L6),AQ5+$M6,AQ5)))</f>
      </c>
      <c r="AR6">
        <f>IF(OR(AR5="",$K6=0),AR5,IF(AR5=$I6,$J6,IF(AND(AR5&gt;=$J6,AR5&lt;=$L6),AR5+$M6,AR5)))</f>
      </c>
      <c r="AS6">
        <f>IF(OR(AS5="",$K6=0),AS5,IF(AS5=$I6,$J6,IF(AND(AS5&gt;=$J6,AS5&lt;=$L6),AS5+$M6,AS5)))</f>
      </c>
      <c r="AT6">
        <f>IF(OR(AT5="",$K6=0),AT5,IF(AT5=$I6,$J6,IF(AND(AT5&gt;=$J6,AT5&lt;=$L6),AT5+$M6,AT5)))</f>
      </c>
      <c r="AU6">
        <f>IF(OR(AU5="",$K6=0),AU5,IF(AU5=$I6,$J6,IF(AND(AU5&gt;=$J6,AU5&lt;=$L6),AU5+$M6,AU5)))</f>
      </c>
      <c r="AV6">
        <f>IF(OR(AV5="",$K6=0),AV5,IF(AV5=$I6,$J6,IF(AND(AV5&gt;=$J6,AV5&lt;=$L6),AV5+$M6,AV5)))</f>
      </c>
      <c r="AW6">
        <f>IF(OR(AW5="",$K6=0),AW5,IF(AW5=$I6,$J6,IF(AND(AW5&gt;=$J6,AW5&lt;=$L6),AW5+$M6,AW5)))</f>
      </c>
      <c r="AX6">
        <f>IF(OR(AX5="",$K6=0),AX5,IF(AX5=$I6,$J6,IF(AND(AX5&gt;=$J6,AX5&lt;=$L6),AX5+$M6,AX5)))</f>
      </c>
      <c r="AY6">
        <f>IF(OR(AY5="",$K6=0),AY5,IF(AY5=$I6,$J6,IF(AND(AY5&gt;=$J6,AY5&lt;=$L6),AY5+$M6,AY5)))</f>
      </c>
      <c r="AZ6">
        <f>IF(OR(AZ5="",$K6=0),AZ5,IF(AZ5=$I6,$J6,IF(AND(AZ5&gt;=$J6,AZ5&lt;=$L6),AZ5+$M6,AZ5)))</f>
      </c>
      <c r="BA6">
        <f>IF(OR(BA5="",$K6=0),BA5,IF(BA5=$I6,$J6,IF(AND(BA5&gt;=$J6,BA5&lt;=$L6),BA5+$M6,BA5)))</f>
      </c>
    </row>
    <row r="7" ht="20" customHeight="1">
      <c r="A7" s="9">
        <v>2</v>
      </c>
      <c r="B7" s="25"/>
      <c r="C7" s="26"/>
      <c r="D7" s="26"/>
      <c r="E7" s="26"/>
      <c r="F7" s="26"/>
      <c r="G7" s="27">
        <f>IF(AND($C7="",$D7=""),"",IF(OR($C7="",$D7=""),"Type both players",IF(OR($I7="",$J7=""),"A name is not on the Players tab",IF($C7=$D7,"The same player twice",IF($I7&lt;$J7,"Challenges go up the ladder, so nothing moved",IF($I7-$J7&gt;Settings!$C$5,"More than "&amp;Settings!$C$5&amp;" places up, so nothing moved",IF($E7="","To play",IF($E7="Defender",$D7&amp;" stays at "&amp;$J7,IF((Settings!$C$6="Swap places"),$C7&amp;" and "&amp;$D7&amp;" swap places",$C7&amp;" moves up to "&amp;$J7)))))))))</f>
      </c>
      <c r="I7">
        <f>IF($C7="","",IFERROR(INDEX($N$6:$BA$6,1,MATCH($C7,Players!$B$6:$B$45,0)),""))</f>
      </c>
      <c r="J7">
        <f>IF($D7="","",IFERROR(INDEX($N$6:$BA$6,1,MATCH($D7,Players!$B$6:$B$45,0)),""))</f>
      </c>
      <c r="K7">
        <f>IF(AND($E7="Challenger",ISNUMBER($I7),ISNUMBER($J7),$C7&lt;&gt;$D7),IF(AND($I7&gt;$J7,$I7-$J7&lt;=Settings!$C$5),1,0),0)</f>
      </c>
      <c r="L7">
        <f>IF($K7=0,"",IF((Settings!$C$6="Swap places"),$J7,$I7-1))</f>
      </c>
      <c r="M7">
        <f>IF($K7=0,"",IF((Settings!$C$6="Swap places"),$I7-$J7,1))</f>
      </c>
      <c r="N7">
        <f>IF(OR(N6="",$K7=0),N6,IF(N6=$I7,$J7,IF(AND(N6&gt;=$J7,N6&lt;=$L7),N6+$M7,N6)))</f>
      </c>
      <c r="O7">
        <f>IF(OR(O6="",$K7=0),O6,IF(O6=$I7,$J7,IF(AND(O6&gt;=$J7,O6&lt;=$L7),O6+$M7,O6)))</f>
      </c>
      <c r="P7">
        <f>IF(OR(P6="",$K7=0),P6,IF(P6=$I7,$J7,IF(AND(P6&gt;=$J7,P6&lt;=$L7),P6+$M7,P6)))</f>
      </c>
      <c r="Q7">
        <f>IF(OR(Q6="",$K7=0),Q6,IF(Q6=$I7,$J7,IF(AND(Q6&gt;=$J7,Q6&lt;=$L7),Q6+$M7,Q6)))</f>
      </c>
      <c r="R7">
        <f>IF(OR(R6="",$K7=0),R6,IF(R6=$I7,$J7,IF(AND(R6&gt;=$J7,R6&lt;=$L7),R6+$M7,R6)))</f>
      </c>
      <c r="S7">
        <f>IF(OR(S6="",$K7=0),S6,IF(S6=$I7,$J7,IF(AND(S6&gt;=$J7,S6&lt;=$L7),S6+$M7,S6)))</f>
      </c>
      <c r="T7">
        <f>IF(OR(T6="",$K7=0),T6,IF(T6=$I7,$J7,IF(AND(T6&gt;=$J7,T6&lt;=$L7),T6+$M7,T6)))</f>
      </c>
      <c r="U7">
        <f>IF(OR(U6="",$K7=0),U6,IF(U6=$I7,$J7,IF(AND(U6&gt;=$J7,U6&lt;=$L7),U6+$M7,U6)))</f>
      </c>
      <c r="V7">
        <f>IF(OR(V6="",$K7=0),V6,IF(V6=$I7,$J7,IF(AND(V6&gt;=$J7,V6&lt;=$L7),V6+$M7,V6)))</f>
      </c>
      <c r="W7">
        <f>IF(OR(W6="",$K7=0),W6,IF(W6=$I7,$J7,IF(AND(W6&gt;=$J7,W6&lt;=$L7),W6+$M7,W6)))</f>
      </c>
      <c r="X7">
        <f>IF(OR(X6="",$K7=0),X6,IF(X6=$I7,$J7,IF(AND(X6&gt;=$J7,X6&lt;=$L7),X6+$M7,X6)))</f>
      </c>
      <c r="Y7">
        <f>IF(OR(Y6="",$K7=0),Y6,IF(Y6=$I7,$J7,IF(AND(Y6&gt;=$J7,Y6&lt;=$L7),Y6+$M7,Y6)))</f>
      </c>
      <c r="Z7">
        <f>IF(OR(Z6="",$K7=0),Z6,IF(Z6=$I7,$J7,IF(AND(Z6&gt;=$J7,Z6&lt;=$L7),Z6+$M7,Z6)))</f>
      </c>
      <c r="AA7">
        <f>IF(OR(AA6="",$K7=0),AA6,IF(AA6=$I7,$J7,IF(AND(AA6&gt;=$J7,AA6&lt;=$L7),AA6+$M7,AA6)))</f>
      </c>
      <c r="AB7">
        <f>IF(OR(AB6="",$K7=0),AB6,IF(AB6=$I7,$J7,IF(AND(AB6&gt;=$J7,AB6&lt;=$L7),AB6+$M7,AB6)))</f>
      </c>
      <c r="AC7">
        <f>IF(OR(AC6="",$K7=0),AC6,IF(AC6=$I7,$J7,IF(AND(AC6&gt;=$J7,AC6&lt;=$L7),AC6+$M7,AC6)))</f>
      </c>
      <c r="AD7">
        <f>IF(OR(AD6="",$K7=0),AD6,IF(AD6=$I7,$J7,IF(AND(AD6&gt;=$J7,AD6&lt;=$L7),AD6+$M7,AD6)))</f>
      </c>
      <c r="AE7">
        <f>IF(OR(AE6="",$K7=0),AE6,IF(AE6=$I7,$J7,IF(AND(AE6&gt;=$J7,AE6&lt;=$L7),AE6+$M7,AE6)))</f>
      </c>
      <c r="AF7">
        <f>IF(OR(AF6="",$K7=0),AF6,IF(AF6=$I7,$J7,IF(AND(AF6&gt;=$J7,AF6&lt;=$L7),AF6+$M7,AF6)))</f>
      </c>
      <c r="AG7">
        <f>IF(OR(AG6="",$K7=0),AG6,IF(AG6=$I7,$J7,IF(AND(AG6&gt;=$J7,AG6&lt;=$L7),AG6+$M7,AG6)))</f>
      </c>
      <c r="AH7">
        <f>IF(OR(AH6="",$K7=0),AH6,IF(AH6=$I7,$J7,IF(AND(AH6&gt;=$J7,AH6&lt;=$L7),AH6+$M7,AH6)))</f>
      </c>
      <c r="AI7">
        <f>IF(OR(AI6="",$K7=0),AI6,IF(AI6=$I7,$J7,IF(AND(AI6&gt;=$J7,AI6&lt;=$L7),AI6+$M7,AI6)))</f>
      </c>
      <c r="AJ7">
        <f>IF(OR(AJ6="",$K7=0),AJ6,IF(AJ6=$I7,$J7,IF(AND(AJ6&gt;=$J7,AJ6&lt;=$L7),AJ6+$M7,AJ6)))</f>
      </c>
      <c r="AK7">
        <f>IF(OR(AK6="",$K7=0),AK6,IF(AK6=$I7,$J7,IF(AND(AK6&gt;=$J7,AK6&lt;=$L7),AK6+$M7,AK6)))</f>
      </c>
      <c r="AL7">
        <f>IF(OR(AL6="",$K7=0),AL6,IF(AL6=$I7,$J7,IF(AND(AL6&gt;=$J7,AL6&lt;=$L7),AL6+$M7,AL6)))</f>
      </c>
      <c r="AM7">
        <f>IF(OR(AM6="",$K7=0),AM6,IF(AM6=$I7,$J7,IF(AND(AM6&gt;=$J7,AM6&lt;=$L7),AM6+$M7,AM6)))</f>
      </c>
      <c r="AN7">
        <f>IF(OR(AN6="",$K7=0),AN6,IF(AN6=$I7,$J7,IF(AND(AN6&gt;=$J7,AN6&lt;=$L7),AN6+$M7,AN6)))</f>
      </c>
      <c r="AO7">
        <f>IF(OR(AO6="",$K7=0),AO6,IF(AO6=$I7,$J7,IF(AND(AO6&gt;=$J7,AO6&lt;=$L7),AO6+$M7,AO6)))</f>
      </c>
      <c r="AP7">
        <f>IF(OR(AP6="",$K7=0),AP6,IF(AP6=$I7,$J7,IF(AND(AP6&gt;=$J7,AP6&lt;=$L7),AP6+$M7,AP6)))</f>
      </c>
      <c r="AQ7">
        <f>IF(OR(AQ6="",$K7=0),AQ6,IF(AQ6=$I7,$J7,IF(AND(AQ6&gt;=$J7,AQ6&lt;=$L7),AQ6+$M7,AQ6)))</f>
      </c>
      <c r="AR7">
        <f>IF(OR(AR6="",$K7=0),AR6,IF(AR6=$I7,$J7,IF(AND(AR6&gt;=$J7,AR6&lt;=$L7),AR6+$M7,AR6)))</f>
      </c>
      <c r="AS7">
        <f>IF(OR(AS6="",$K7=0),AS6,IF(AS6=$I7,$J7,IF(AND(AS6&gt;=$J7,AS6&lt;=$L7),AS6+$M7,AS6)))</f>
      </c>
      <c r="AT7">
        <f>IF(OR(AT6="",$K7=0),AT6,IF(AT6=$I7,$J7,IF(AND(AT6&gt;=$J7,AT6&lt;=$L7),AT6+$M7,AT6)))</f>
      </c>
      <c r="AU7">
        <f>IF(OR(AU6="",$K7=0),AU6,IF(AU6=$I7,$J7,IF(AND(AU6&gt;=$J7,AU6&lt;=$L7),AU6+$M7,AU6)))</f>
      </c>
      <c r="AV7">
        <f>IF(OR(AV6="",$K7=0),AV6,IF(AV6=$I7,$J7,IF(AND(AV6&gt;=$J7,AV6&lt;=$L7),AV6+$M7,AV6)))</f>
      </c>
      <c r="AW7">
        <f>IF(OR(AW6="",$K7=0),AW6,IF(AW6=$I7,$J7,IF(AND(AW6&gt;=$J7,AW6&lt;=$L7),AW6+$M7,AW6)))</f>
      </c>
      <c r="AX7">
        <f>IF(OR(AX6="",$K7=0),AX6,IF(AX6=$I7,$J7,IF(AND(AX6&gt;=$J7,AX6&lt;=$L7),AX6+$M7,AX6)))</f>
      </c>
      <c r="AY7">
        <f>IF(OR(AY6="",$K7=0),AY6,IF(AY6=$I7,$J7,IF(AND(AY6&gt;=$J7,AY6&lt;=$L7),AY6+$M7,AY6)))</f>
      </c>
      <c r="AZ7">
        <f>IF(OR(AZ6="",$K7=0),AZ6,IF(AZ6=$I7,$J7,IF(AND(AZ6&gt;=$J7,AZ6&lt;=$L7),AZ6+$M7,AZ6)))</f>
      </c>
      <c r="BA7">
        <f>IF(OR(BA6="",$K7=0),BA6,IF(BA6=$I7,$J7,IF(AND(BA6&gt;=$J7,BA6&lt;=$L7),BA6+$M7,BA6)))</f>
      </c>
    </row>
    <row r="8" ht="20" customHeight="1">
      <c r="A8" s="9">
        <v>3</v>
      </c>
      <c r="B8" s="25"/>
      <c r="C8" s="26"/>
      <c r="D8" s="26"/>
      <c r="E8" s="26"/>
      <c r="F8" s="26"/>
      <c r="G8" s="27">
        <f>IF(AND($C8="",$D8=""),"",IF(OR($C8="",$D8=""),"Type both players",IF(OR($I8="",$J8=""),"A name is not on the Players tab",IF($C8=$D8,"The same player twice",IF($I8&lt;$J8,"Challenges go up the ladder, so nothing moved",IF($I8-$J8&gt;Settings!$C$5,"More than "&amp;Settings!$C$5&amp;" places up, so nothing moved",IF($E8="","To play",IF($E8="Defender",$D8&amp;" stays at "&amp;$J8,IF((Settings!$C$6="Swap places"),$C8&amp;" and "&amp;$D8&amp;" swap places",$C8&amp;" moves up to "&amp;$J8)))))))))</f>
      </c>
      <c r="I8">
        <f>IF($C8="","",IFERROR(INDEX($N$7:$BA$7,1,MATCH($C8,Players!$B$6:$B$45,0)),""))</f>
      </c>
      <c r="J8">
        <f>IF($D8="","",IFERROR(INDEX($N$7:$BA$7,1,MATCH($D8,Players!$B$6:$B$45,0)),""))</f>
      </c>
      <c r="K8">
        <f>IF(AND($E8="Challenger",ISNUMBER($I8),ISNUMBER($J8),$C8&lt;&gt;$D8),IF(AND($I8&gt;$J8,$I8-$J8&lt;=Settings!$C$5),1,0),0)</f>
      </c>
      <c r="L8">
        <f>IF($K8=0,"",IF((Settings!$C$6="Swap places"),$J8,$I8-1))</f>
      </c>
      <c r="M8">
        <f>IF($K8=0,"",IF((Settings!$C$6="Swap places"),$I8-$J8,1))</f>
      </c>
      <c r="N8">
        <f>IF(OR(N7="",$K8=0),N7,IF(N7=$I8,$J8,IF(AND(N7&gt;=$J8,N7&lt;=$L8),N7+$M8,N7)))</f>
      </c>
      <c r="O8">
        <f>IF(OR(O7="",$K8=0),O7,IF(O7=$I8,$J8,IF(AND(O7&gt;=$J8,O7&lt;=$L8),O7+$M8,O7)))</f>
      </c>
      <c r="P8">
        <f>IF(OR(P7="",$K8=0),P7,IF(P7=$I8,$J8,IF(AND(P7&gt;=$J8,P7&lt;=$L8),P7+$M8,P7)))</f>
      </c>
      <c r="Q8">
        <f>IF(OR(Q7="",$K8=0),Q7,IF(Q7=$I8,$J8,IF(AND(Q7&gt;=$J8,Q7&lt;=$L8),Q7+$M8,Q7)))</f>
      </c>
      <c r="R8">
        <f>IF(OR(R7="",$K8=0),R7,IF(R7=$I8,$J8,IF(AND(R7&gt;=$J8,R7&lt;=$L8),R7+$M8,R7)))</f>
      </c>
      <c r="S8">
        <f>IF(OR(S7="",$K8=0),S7,IF(S7=$I8,$J8,IF(AND(S7&gt;=$J8,S7&lt;=$L8),S7+$M8,S7)))</f>
      </c>
      <c r="T8">
        <f>IF(OR(T7="",$K8=0),T7,IF(T7=$I8,$J8,IF(AND(T7&gt;=$J8,T7&lt;=$L8),T7+$M8,T7)))</f>
      </c>
      <c r="U8">
        <f>IF(OR(U7="",$K8=0),U7,IF(U7=$I8,$J8,IF(AND(U7&gt;=$J8,U7&lt;=$L8),U7+$M8,U7)))</f>
      </c>
      <c r="V8">
        <f>IF(OR(V7="",$K8=0),V7,IF(V7=$I8,$J8,IF(AND(V7&gt;=$J8,V7&lt;=$L8),V7+$M8,V7)))</f>
      </c>
      <c r="W8">
        <f>IF(OR(W7="",$K8=0),W7,IF(W7=$I8,$J8,IF(AND(W7&gt;=$J8,W7&lt;=$L8),W7+$M8,W7)))</f>
      </c>
      <c r="X8">
        <f>IF(OR(X7="",$K8=0),X7,IF(X7=$I8,$J8,IF(AND(X7&gt;=$J8,X7&lt;=$L8),X7+$M8,X7)))</f>
      </c>
      <c r="Y8">
        <f>IF(OR(Y7="",$K8=0),Y7,IF(Y7=$I8,$J8,IF(AND(Y7&gt;=$J8,Y7&lt;=$L8),Y7+$M8,Y7)))</f>
      </c>
      <c r="Z8">
        <f>IF(OR(Z7="",$K8=0),Z7,IF(Z7=$I8,$J8,IF(AND(Z7&gt;=$J8,Z7&lt;=$L8),Z7+$M8,Z7)))</f>
      </c>
      <c r="AA8">
        <f>IF(OR(AA7="",$K8=0),AA7,IF(AA7=$I8,$J8,IF(AND(AA7&gt;=$J8,AA7&lt;=$L8),AA7+$M8,AA7)))</f>
      </c>
      <c r="AB8">
        <f>IF(OR(AB7="",$K8=0),AB7,IF(AB7=$I8,$J8,IF(AND(AB7&gt;=$J8,AB7&lt;=$L8),AB7+$M8,AB7)))</f>
      </c>
      <c r="AC8">
        <f>IF(OR(AC7="",$K8=0),AC7,IF(AC7=$I8,$J8,IF(AND(AC7&gt;=$J8,AC7&lt;=$L8),AC7+$M8,AC7)))</f>
      </c>
      <c r="AD8">
        <f>IF(OR(AD7="",$K8=0),AD7,IF(AD7=$I8,$J8,IF(AND(AD7&gt;=$J8,AD7&lt;=$L8),AD7+$M8,AD7)))</f>
      </c>
      <c r="AE8">
        <f>IF(OR(AE7="",$K8=0),AE7,IF(AE7=$I8,$J8,IF(AND(AE7&gt;=$J8,AE7&lt;=$L8),AE7+$M8,AE7)))</f>
      </c>
      <c r="AF8">
        <f>IF(OR(AF7="",$K8=0),AF7,IF(AF7=$I8,$J8,IF(AND(AF7&gt;=$J8,AF7&lt;=$L8),AF7+$M8,AF7)))</f>
      </c>
      <c r="AG8">
        <f>IF(OR(AG7="",$K8=0),AG7,IF(AG7=$I8,$J8,IF(AND(AG7&gt;=$J8,AG7&lt;=$L8),AG7+$M8,AG7)))</f>
      </c>
      <c r="AH8">
        <f>IF(OR(AH7="",$K8=0),AH7,IF(AH7=$I8,$J8,IF(AND(AH7&gt;=$J8,AH7&lt;=$L8),AH7+$M8,AH7)))</f>
      </c>
      <c r="AI8">
        <f>IF(OR(AI7="",$K8=0),AI7,IF(AI7=$I8,$J8,IF(AND(AI7&gt;=$J8,AI7&lt;=$L8),AI7+$M8,AI7)))</f>
      </c>
      <c r="AJ8">
        <f>IF(OR(AJ7="",$K8=0),AJ7,IF(AJ7=$I8,$J8,IF(AND(AJ7&gt;=$J8,AJ7&lt;=$L8),AJ7+$M8,AJ7)))</f>
      </c>
      <c r="AK8">
        <f>IF(OR(AK7="",$K8=0),AK7,IF(AK7=$I8,$J8,IF(AND(AK7&gt;=$J8,AK7&lt;=$L8),AK7+$M8,AK7)))</f>
      </c>
      <c r="AL8">
        <f>IF(OR(AL7="",$K8=0),AL7,IF(AL7=$I8,$J8,IF(AND(AL7&gt;=$J8,AL7&lt;=$L8),AL7+$M8,AL7)))</f>
      </c>
      <c r="AM8">
        <f>IF(OR(AM7="",$K8=0),AM7,IF(AM7=$I8,$J8,IF(AND(AM7&gt;=$J8,AM7&lt;=$L8),AM7+$M8,AM7)))</f>
      </c>
      <c r="AN8">
        <f>IF(OR(AN7="",$K8=0),AN7,IF(AN7=$I8,$J8,IF(AND(AN7&gt;=$J8,AN7&lt;=$L8),AN7+$M8,AN7)))</f>
      </c>
      <c r="AO8">
        <f>IF(OR(AO7="",$K8=0),AO7,IF(AO7=$I8,$J8,IF(AND(AO7&gt;=$J8,AO7&lt;=$L8),AO7+$M8,AO7)))</f>
      </c>
      <c r="AP8">
        <f>IF(OR(AP7="",$K8=0),AP7,IF(AP7=$I8,$J8,IF(AND(AP7&gt;=$J8,AP7&lt;=$L8),AP7+$M8,AP7)))</f>
      </c>
      <c r="AQ8">
        <f>IF(OR(AQ7="",$K8=0),AQ7,IF(AQ7=$I8,$J8,IF(AND(AQ7&gt;=$J8,AQ7&lt;=$L8),AQ7+$M8,AQ7)))</f>
      </c>
      <c r="AR8">
        <f>IF(OR(AR7="",$K8=0),AR7,IF(AR7=$I8,$J8,IF(AND(AR7&gt;=$J8,AR7&lt;=$L8),AR7+$M8,AR7)))</f>
      </c>
      <c r="AS8">
        <f>IF(OR(AS7="",$K8=0),AS7,IF(AS7=$I8,$J8,IF(AND(AS7&gt;=$J8,AS7&lt;=$L8),AS7+$M8,AS7)))</f>
      </c>
      <c r="AT8">
        <f>IF(OR(AT7="",$K8=0),AT7,IF(AT7=$I8,$J8,IF(AND(AT7&gt;=$J8,AT7&lt;=$L8),AT7+$M8,AT7)))</f>
      </c>
      <c r="AU8">
        <f>IF(OR(AU7="",$K8=0),AU7,IF(AU7=$I8,$J8,IF(AND(AU7&gt;=$J8,AU7&lt;=$L8),AU7+$M8,AU7)))</f>
      </c>
      <c r="AV8">
        <f>IF(OR(AV7="",$K8=0),AV7,IF(AV7=$I8,$J8,IF(AND(AV7&gt;=$J8,AV7&lt;=$L8),AV7+$M8,AV7)))</f>
      </c>
      <c r="AW8">
        <f>IF(OR(AW7="",$K8=0),AW7,IF(AW7=$I8,$J8,IF(AND(AW7&gt;=$J8,AW7&lt;=$L8),AW7+$M8,AW7)))</f>
      </c>
      <c r="AX8">
        <f>IF(OR(AX7="",$K8=0),AX7,IF(AX7=$I8,$J8,IF(AND(AX7&gt;=$J8,AX7&lt;=$L8),AX7+$M8,AX7)))</f>
      </c>
      <c r="AY8">
        <f>IF(OR(AY7="",$K8=0),AY7,IF(AY7=$I8,$J8,IF(AND(AY7&gt;=$J8,AY7&lt;=$L8),AY7+$M8,AY7)))</f>
      </c>
      <c r="AZ8">
        <f>IF(OR(AZ7="",$K8=0),AZ7,IF(AZ7=$I8,$J8,IF(AND(AZ7&gt;=$J8,AZ7&lt;=$L8),AZ7+$M8,AZ7)))</f>
      </c>
      <c r="BA8">
        <f>IF(OR(BA7="",$K8=0),BA7,IF(BA7=$I8,$J8,IF(AND(BA7&gt;=$J8,BA7&lt;=$L8),BA7+$M8,BA7)))</f>
      </c>
    </row>
    <row r="9" ht="20" customHeight="1">
      <c r="A9" s="9">
        <v>4</v>
      </c>
      <c r="B9" s="25"/>
      <c r="C9" s="26"/>
      <c r="D9" s="26"/>
      <c r="E9" s="26"/>
      <c r="F9" s="26"/>
      <c r="G9" s="27">
        <f>IF(AND($C9="",$D9=""),"",IF(OR($C9="",$D9=""),"Type both players",IF(OR($I9="",$J9=""),"A name is not on the Players tab",IF($C9=$D9,"The same player twice",IF($I9&lt;$J9,"Challenges go up the ladder, so nothing moved",IF($I9-$J9&gt;Settings!$C$5,"More than "&amp;Settings!$C$5&amp;" places up, so nothing moved",IF($E9="","To play",IF($E9="Defender",$D9&amp;" stays at "&amp;$J9,IF((Settings!$C$6="Swap places"),$C9&amp;" and "&amp;$D9&amp;" swap places",$C9&amp;" moves up to "&amp;$J9)))))))))</f>
      </c>
      <c r="I9">
        <f>IF($C9="","",IFERROR(INDEX($N$8:$BA$8,1,MATCH($C9,Players!$B$6:$B$45,0)),""))</f>
      </c>
      <c r="J9">
        <f>IF($D9="","",IFERROR(INDEX($N$8:$BA$8,1,MATCH($D9,Players!$B$6:$B$45,0)),""))</f>
      </c>
      <c r="K9">
        <f>IF(AND($E9="Challenger",ISNUMBER($I9),ISNUMBER($J9),$C9&lt;&gt;$D9),IF(AND($I9&gt;$J9,$I9-$J9&lt;=Settings!$C$5),1,0),0)</f>
      </c>
      <c r="L9">
        <f>IF($K9=0,"",IF((Settings!$C$6="Swap places"),$J9,$I9-1))</f>
      </c>
      <c r="M9">
        <f>IF($K9=0,"",IF((Settings!$C$6="Swap places"),$I9-$J9,1))</f>
      </c>
      <c r="N9">
        <f>IF(OR(N8="",$K9=0),N8,IF(N8=$I9,$J9,IF(AND(N8&gt;=$J9,N8&lt;=$L9),N8+$M9,N8)))</f>
      </c>
      <c r="O9">
        <f>IF(OR(O8="",$K9=0),O8,IF(O8=$I9,$J9,IF(AND(O8&gt;=$J9,O8&lt;=$L9),O8+$M9,O8)))</f>
      </c>
      <c r="P9">
        <f>IF(OR(P8="",$K9=0),P8,IF(P8=$I9,$J9,IF(AND(P8&gt;=$J9,P8&lt;=$L9),P8+$M9,P8)))</f>
      </c>
      <c r="Q9">
        <f>IF(OR(Q8="",$K9=0),Q8,IF(Q8=$I9,$J9,IF(AND(Q8&gt;=$J9,Q8&lt;=$L9),Q8+$M9,Q8)))</f>
      </c>
      <c r="R9">
        <f>IF(OR(R8="",$K9=0),R8,IF(R8=$I9,$J9,IF(AND(R8&gt;=$J9,R8&lt;=$L9),R8+$M9,R8)))</f>
      </c>
      <c r="S9">
        <f>IF(OR(S8="",$K9=0),S8,IF(S8=$I9,$J9,IF(AND(S8&gt;=$J9,S8&lt;=$L9),S8+$M9,S8)))</f>
      </c>
      <c r="T9">
        <f>IF(OR(T8="",$K9=0),T8,IF(T8=$I9,$J9,IF(AND(T8&gt;=$J9,T8&lt;=$L9),T8+$M9,T8)))</f>
      </c>
      <c r="U9">
        <f>IF(OR(U8="",$K9=0),U8,IF(U8=$I9,$J9,IF(AND(U8&gt;=$J9,U8&lt;=$L9),U8+$M9,U8)))</f>
      </c>
      <c r="V9">
        <f>IF(OR(V8="",$K9=0),V8,IF(V8=$I9,$J9,IF(AND(V8&gt;=$J9,V8&lt;=$L9),V8+$M9,V8)))</f>
      </c>
      <c r="W9">
        <f>IF(OR(W8="",$K9=0),W8,IF(W8=$I9,$J9,IF(AND(W8&gt;=$J9,W8&lt;=$L9),W8+$M9,W8)))</f>
      </c>
      <c r="X9">
        <f>IF(OR(X8="",$K9=0),X8,IF(X8=$I9,$J9,IF(AND(X8&gt;=$J9,X8&lt;=$L9),X8+$M9,X8)))</f>
      </c>
      <c r="Y9">
        <f>IF(OR(Y8="",$K9=0),Y8,IF(Y8=$I9,$J9,IF(AND(Y8&gt;=$J9,Y8&lt;=$L9),Y8+$M9,Y8)))</f>
      </c>
      <c r="Z9">
        <f>IF(OR(Z8="",$K9=0),Z8,IF(Z8=$I9,$J9,IF(AND(Z8&gt;=$J9,Z8&lt;=$L9),Z8+$M9,Z8)))</f>
      </c>
      <c r="AA9">
        <f>IF(OR(AA8="",$K9=0),AA8,IF(AA8=$I9,$J9,IF(AND(AA8&gt;=$J9,AA8&lt;=$L9),AA8+$M9,AA8)))</f>
      </c>
      <c r="AB9">
        <f>IF(OR(AB8="",$K9=0),AB8,IF(AB8=$I9,$J9,IF(AND(AB8&gt;=$J9,AB8&lt;=$L9),AB8+$M9,AB8)))</f>
      </c>
      <c r="AC9">
        <f>IF(OR(AC8="",$K9=0),AC8,IF(AC8=$I9,$J9,IF(AND(AC8&gt;=$J9,AC8&lt;=$L9),AC8+$M9,AC8)))</f>
      </c>
      <c r="AD9">
        <f>IF(OR(AD8="",$K9=0),AD8,IF(AD8=$I9,$J9,IF(AND(AD8&gt;=$J9,AD8&lt;=$L9),AD8+$M9,AD8)))</f>
      </c>
      <c r="AE9">
        <f>IF(OR(AE8="",$K9=0),AE8,IF(AE8=$I9,$J9,IF(AND(AE8&gt;=$J9,AE8&lt;=$L9),AE8+$M9,AE8)))</f>
      </c>
      <c r="AF9">
        <f>IF(OR(AF8="",$K9=0),AF8,IF(AF8=$I9,$J9,IF(AND(AF8&gt;=$J9,AF8&lt;=$L9),AF8+$M9,AF8)))</f>
      </c>
      <c r="AG9">
        <f>IF(OR(AG8="",$K9=0),AG8,IF(AG8=$I9,$J9,IF(AND(AG8&gt;=$J9,AG8&lt;=$L9),AG8+$M9,AG8)))</f>
      </c>
      <c r="AH9">
        <f>IF(OR(AH8="",$K9=0),AH8,IF(AH8=$I9,$J9,IF(AND(AH8&gt;=$J9,AH8&lt;=$L9),AH8+$M9,AH8)))</f>
      </c>
      <c r="AI9">
        <f>IF(OR(AI8="",$K9=0),AI8,IF(AI8=$I9,$J9,IF(AND(AI8&gt;=$J9,AI8&lt;=$L9),AI8+$M9,AI8)))</f>
      </c>
      <c r="AJ9">
        <f>IF(OR(AJ8="",$K9=0),AJ8,IF(AJ8=$I9,$J9,IF(AND(AJ8&gt;=$J9,AJ8&lt;=$L9),AJ8+$M9,AJ8)))</f>
      </c>
      <c r="AK9">
        <f>IF(OR(AK8="",$K9=0),AK8,IF(AK8=$I9,$J9,IF(AND(AK8&gt;=$J9,AK8&lt;=$L9),AK8+$M9,AK8)))</f>
      </c>
      <c r="AL9">
        <f>IF(OR(AL8="",$K9=0),AL8,IF(AL8=$I9,$J9,IF(AND(AL8&gt;=$J9,AL8&lt;=$L9),AL8+$M9,AL8)))</f>
      </c>
      <c r="AM9">
        <f>IF(OR(AM8="",$K9=0),AM8,IF(AM8=$I9,$J9,IF(AND(AM8&gt;=$J9,AM8&lt;=$L9),AM8+$M9,AM8)))</f>
      </c>
      <c r="AN9">
        <f>IF(OR(AN8="",$K9=0),AN8,IF(AN8=$I9,$J9,IF(AND(AN8&gt;=$J9,AN8&lt;=$L9),AN8+$M9,AN8)))</f>
      </c>
      <c r="AO9">
        <f>IF(OR(AO8="",$K9=0),AO8,IF(AO8=$I9,$J9,IF(AND(AO8&gt;=$J9,AO8&lt;=$L9),AO8+$M9,AO8)))</f>
      </c>
      <c r="AP9">
        <f>IF(OR(AP8="",$K9=0),AP8,IF(AP8=$I9,$J9,IF(AND(AP8&gt;=$J9,AP8&lt;=$L9),AP8+$M9,AP8)))</f>
      </c>
      <c r="AQ9">
        <f>IF(OR(AQ8="",$K9=0),AQ8,IF(AQ8=$I9,$J9,IF(AND(AQ8&gt;=$J9,AQ8&lt;=$L9),AQ8+$M9,AQ8)))</f>
      </c>
      <c r="AR9">
        <f>IF(OR(AR8="",$K9=0),AR8,IF(AR8=$I9,$J9,IF(AND(AR8&gt;=$J9,AR8&lt;=$L9),AR8+$M9,AR8)))</f>
      </c>
      <c r="AS9">
        <f>IF(OR(AS8="",$K9=0),AS8,IF(AS8=$I9,$J9,IF(AND(AS8&gt;=$J9,AS8&lt;=$L9),AS8+$M9,AS8)))</f>
      </c>
      <c r="AT9">
        <f>IF(OR(AT8="",$K9=0),AT8,IF(AT8=$I9,$J9,IF(AND(AT8&gt;=$J9,AT8&lt;=$L9),AT8+$M9,AT8)))</f>
      </c>
      <c r="AU9">
        <f>IF(OR(AU8="",$K9=0),AU8,IF(AU8=$I9,$J9,IF(AND(AU8&gt;=$J9,AU8&lt;=$L9),AU8+$M9,AU8)))</f>
      </c>
      <c r="AV9">
        <f>IF(OR(AV8="",$K9=0),AV8,IF(AV8=$I9,$J9,IF(AND(AV8&gt;=$J9,AV8&lt;=$L9),AV8+$M9,AV8)))</f>
      </c>
      <c r="AW9">
        <f>IF(OR(AW8="",$K9=0),AW8,IF(AW8=$I9,$J9,IF(AND(AW8&gt;=$J9,AW8&lt;=$L9),AW8+$M9,AW8)))</f>
      </c>
      <c r="AX9">
        <f>IF(OR(AX8="",$K9=0),AX8,IF(AX8=$I9,$J9,IF(AND(AX8&gt;=$J9,AX8&lt;=$L9),AX8+$M9,AX8)))</f>
      </c>
      <c r="AY9">
        <f>IF(OR(AY8="",$K9=0),AY8,IF(AY8=$I9,$J9,IF(AND(AY8&gt;=$J9,AY8&lt;=$L9),AY8+$M9,AY8)))</f>
      </c>
      <c r="AZ9">
        <f>IF(OR(AZ8="",$K9=0),AZ8,IF(AZ8=$I9,$J9,IF(AND(AZ8&gt;=$J9,AZ8&lt;=$L9),AZ8+$M9,AZ8)))</f>
      </c>
      <c r="BA9">
        <f>IF(OR(BA8="",$K9=0),BA8,IF(BA8=$I9,$J9,IF(AND(BA8&gt;=$J9,BA8&lt;=$L9),BA8+$M9,BA8)))</f>
      </c>
    </row>
    <row r="10" ht="20" customHeight="1">
      <c r="A10" s="9">
        <v>5</v>
      </c>
      <c r="B10" s="25"/>
      <c r="C10" s="26"/>
      <c r="D10" s="26"/>
      <c r="E10" s="26"/>
      <c r="F10" s="26"/>
      <c r="G10" s="27">
        <f>IF(AND($C10="",$D10=""),"",IF(OR($C10="",$D10=""),"Type both players",IF(OR($I10="",$J10=""),"A name is not on the Players tab",IF($C10=$D10,"The same player twice",IF($I10&lt;$J10,"Challenges go up the ladder, so nothing moved",IF($I10-$J10&gt;Settings!$C$5,"More than "&amp;Settings!$C$5&amp;" places up, so nothing moved",IF($E10="","To play",IF($E10="Defender",$D10&amp;" stays at "&amp;$J10,IF((Settings!$C$6="Swap places"),$C10&amp;" and "&amp;$D10&amp;" swap places",$C10&amp;" moves up to "&amp;$J10)))))))))</f>
      </c>
      <c r="I10">
        <f>IF($C10="","",IFERROR(INDEX($N$9:$BA$9,1,MATCH($C10,Players!$B$6:$B$45,0)),""))</f>
      </c>
      <c r="J10">
        <f>IF($D10="","",IFERROR(INDEX($N$9:$BA$9,1,MATCH($D10,Players!$B$6:$B$45,0)),""))</f>
      </c>
      <c r="K10">
        <f>IF(AND($E10="Challenger",ISNUMBER($I10),ISNUMBER($J10),$C10&lt;&gt;$D10),IF(AND($I10&gt;$J10,$I10-$J10&lt;=Settings!$C$5),1,0),0)</f>
      </c>
      <c r="L10">
        <f>IF($K10=0,"",IF((Settings!$C$6="Swap places"),$J10,$I10-1))</f>
      </c>
      <c r="M10">
        <f>IF($K10=0,"",IF((Settings!$C$6="Swap places"),$I10-$J10,1))</f>
      </c>
      <c r="N10">
        <f>IF(OR(N9="",$K10=0),N9,IF(N9=$I10,$J10,IF(AND(N9&gt;=$J10,N9&lt;=$L10),N9+$M10,N9)))</f>
      </c>
      <c r="O10">
        <f>IF(OR(O9="",$K10=0),O9,IF(O9=$I10,$J10,IF(AND(O9&gt;=$J10,O9&lt;=$L10),O9+$M10,O9)))</f>
      </c>
      <c r="P10">
        <f>IF(OR(P9="",$K10=0),P9,IF(P9=$I10,$J10,IF(AND(P9&gt;=$J10,P9&lt;=$L10),P9+$M10,P9)))</f>
      </c>
      <c r="Q10">
        <f>IF(OR(Q9="",$K10=0),Q9,IF(Q9=$I10,$J10,IF(AND(Q9&gt;=$J10,Q9&lt;=$L10),Q9+$M10,Q9)))</f>
      </c>
      <c r="R10">
        <f>IF(OR(R9="",$K10=0),R9,IF(R9=$I10,$J10,IF(AND(R9&gt;=$J10,R9&lt;=$L10),R9+$M10,R9)))</f>
      </c>
      <c r="S10">
        <f>IF(OR(S9="",$K10=0),S9,IF(S9=$I10,$J10,IF(AND(S9&gt;=$J10,S9&lt;=$L10),S9+$M10,S9)))</f>
      </c>
      <c r="T10">
        <f>IF(OR(T9="",$K10=0),T9,IF(T9=$I10,$J10,IF(AND(T9&gt;=$J10,T9&lt;=$L10),T9+$M10,T9)))</f>
      </c>
      <c r="U10">
        <f>IF(OR(U9="",$K10=0),U9,IF(U9=$I10,$J10,IF(AND(U9&gt;=$J10,U9&lt;=$L10),U9+$M10,U9)))</f>
      </c>
      <c r="V10">
        <f>IF(OR(V9="",$K10=0),V9,IF(V9=$I10,$J10,IF(AND(V9&gt;=$J10,V9&lt;=$L10),V9+$M10,V9)))</f>
      </c>
      <c r="W10">
        <f>IF(OR(W9="",$K10=0),W9,IF(W9=$I10,$J10,IF(AND(W9&gt;=$J10,W9&lt;=$L10),W9+$M10,W9)))</f>
      </c>
      <c r="X10">
        <f>IF(OR(X9="",$K10=0),X9,IF(X9=$I10,$J10,IF(AND(X9&gt;=$J10,X9&lt;=$L10),X9+$M10,X9)))</f>
      </c>
      <c r="Y10">
        <f>IF(OR(Y9="",$K10=0),Y9,IF(Y9=$I10,$J10,IF(AND(Y9&gt;=$J10,Y9&lt;=$L10),Y9+$M10,Y9)))</f>
      </c>
      <c r="Z10">
        <f>IF(OR(Z9="",$K10=0),Z9,IF(Z9=$I10,$J10,IF(AND(Z9&gt;=$J10,Z9&lt;=$L10),Z9+$M10,Z9)))</f>
      </c>
      <c r="AA10">
        <f>IF(OR(AA9="",$K10=0),AA9,IF(AA9=$I10,$J10,IF(AND(AA9&gt;=$J10,AA9&lt;=$L10),AA9+$M10,AA9)))</f>
      </c>
      <c r="AB10">
        <f>IF(OR(AB9="",$K10=0),AB9,IF(AB9=$I10,$J10,IF(AND(AB9&gt;=$J10,AB9&lt;=$L10),AB9+$M10,AB9)))</f>
      </c>
      <c r="AC10">
        <f>IF(OR(AC9="",$K10=0),AC9,IF(AC9=$I10,$J10,IF(AND(AC9&gt;=$J10,AC9&lt;=$L10),AC9+$M10,AC9)))</f>
      </c>
      <c r="AD10">
        <f>IF(OR(AD9="",$K10=0),AD9,IF(AD9=$I10,$J10,IF(AND(AD9&gt;=$J10,AD9&lt;=$L10),AD9+$M10,AD9)))</f>
      </c>
      <c r="AE10">
        <f>IF(OR(AE9="",$K10=0),AE9,IF(AE9=$I10,$J10,IF(AND(AE9&gt;=$J10,AE9&lt;=$L10),AE9+$M10,AE9)))</f>
      </c>
      <c r="AF10">
        <f>IF(OR(AF9="",$K10=0),AF9,IF(AF9=$I10,$J10,IF(AND(AF9&gt;=$J10,AF9&lt;=$L10),AF9+$M10,AF9)))</f>
      </c>
      <c r="AG10">
        <f>IF(OR(AG9="",$K10=0),AG9,IF(AG9=$I10,$J10,IF(AND(AG9&gt;=$J10,AG9&lt;=$L10),AG9+$M10,AG9)))</f>
      </c>
      <c r="AH10">
        <f>IF(OR(AH9="",$K10=0),AH9,IF(AH9=$I10,$J10,IF(AND(AH9&gt;=$J10,AH9&lt;=$L10),AH9+$M10,AH9)))</f>
      </c>
      <c r="AI10">
        <f>IF(OR(AI9="",$K10=0),AI9,IF(AI9=$I10,$J10,IF(AND(AI9&gt;=$J10,AI9&lt;=$L10),AI9+$M10,AI9)))</f>
      </c>
      <c r="AJ10">
        <f>IF(OR(AJ9="",$K10=0),AJ9,IF(AJ9=$I10,$J10,IF(AND(AJ9&gt;=$J10,AJ9&lt;=$L10),AJ9+$M10,AJ9)))</f>
      </c>
      <c r="AK10">
        <f>IF(OR(AK9="",$K10=0),AK9,IF(AK9=$I10,$J10,IF(AND(AK9&gt;=$J10,AK9&lt;=$L10),AK9+$M10,AK9)))</f>
      </c>
      <c r="AL10">
        <f>IF(OR(AL9="",$K10=0),AL9,IF(AL9=$I10,$J10,IF(AND(AL9&gt;=$J10,AL9&lt;=$L10),AL9+$M10,AL9)))</f>
      </c>
      <c r="AM10">
        <f>IF(OR(AM9="",$K10=0),AM9,IF(AM9=$I10,$J10,IF(AND(AM9&gt;=$J10,AM9&lt;=$L10),AM9+$M10,AM9)))</f>
      </c>
      <c r="AN10">
        <f>IF(OR(AN9="",$K10=0),AN9,IF(AN9=$I10,$J10,IF(AND(AN9&gt;=$J10,AN9&lt;=$L10),AN9+$M10,AN9)))</f>
      </c>
      <c r="AO10">
        <f>IF(OR(AO9="",$K10=0),AO9,IF(AO9=$I10,$J10,IF(AND(AO9&gt;=$J10,AO9&lt;=$L10),AO9+$M10,AO9)))</f>
      </c>
      <c r="AP10">
        <f>IF(OR(AP9="",$K10=0),AP9,IF(AP9=$I10,$J10,IF(AND(AP9&gt;=$J10,AP9&lt;=$L10),AP9+$M10,AP9)))</f>
      </c>
      <c r="AQ10">
        <f>IF(OR(AQ9="",$K10=0),AQ9,IF(AQ9=$I10,$J10,IF(AND(AQ9&gt;=$J10,AQ9&lt;=$L10),AQ9+$M10,AQ9)))</f>
      </c>
      <c r="AR10">
        <f>IF(OR(AR9="",$K10=0),AR9,IF(AR9=$I10,$J10,IF(AND(AR9&gt;=$J10,AR9&lt;=$L10),AR9+$M10,AR9)))</f>
      </c>
      <c r="AS10">
        <f>IF(OR(AS9="",$K10=0),AS9,IF(AS9=$I10,$J10,IF(AND(AS9&gt;=$J10,AS9&lt;=$L10),AS9+$M10,AS9)))</f>
      </c>
      <c r="AT10">
        <f>IF(OR(AT9="",$K10=0),AT9,IF(AT9=$I10,$J10,IF(AND(AT9&gt;=$J10,AT9&lt;=$L10),AT9+$M10,AT9)))</f>
      </c>
      <c r="AU10">
        <f>IF(OR(AU9="",$K10=0),AU9,IF(AU9=$I10,$J10,IF(AND(AU9&gt;=$J10,AU9&lt;=$L10),AU9+$M10,AU9)))</f>
      </c>
      <c r="AV10">
        <f>IF(OR(AV9="",$K10=0),AV9,IF(AV9=$I10,$J10,IF(AND(AV9&gt;=$J10,AV9&lt;=$L10),AV9+$M10,AV9)))</f>
      </c>
      <c r="AW10">
        <f>IF(OR(AW9="",$K10=0),AW9,IF(AW9=$I10,$J10,IF(AND(AW9&gt;=$J10,AW9&lt;=$L10),AW9+$M10,AW9)))</f>
      </c>
      <c r="AX10">
        <f>IF(OR(AX9="",$K10=0),AX9,IF(AX9=$I10,$J10,IF(AND(AX9&gt;=$J10,AX9&lt;=$L10),AX9+$M10,AX9)))</f>
      </c>
      <c r="AY10">
        <f>IF(OR(AY9="",$K10=0),AY9,IF(AY9=$I10,$J10,IF(AND(AY9&gt;=$J10,AY9&lt;=$L10),AY9+$M10,AY9)))</f>
      </c>
      <c r="AZ10">
        <f>IF(OR(AZ9="",$K10=0),AZ9,IF(AZ9=$I10,$J10,IF(AND(AZ9&gt;=$J10,AZ9&lt;=$L10),AZ9+$M10,AZ9)))</f>
      </c>
      <c r="BA10">
        <f>IF(OR(BA9="",$K10=0),BA9,IF(BA9=$I10,$J10,IF(AND(BA9&gt;=$J10,BA9&lt;=$L10),BA9+$M10,BA9)))</f>
      </c>
    </row>
    <row r="11" ht="20" customHeight="1">
      <c r="A11" s="9">
        <v>6</v>
      </c>
      <c r="B11" s="25"/>
      <c r="C11" s="26"/>
      <c r="D11" s="26"/>
      <c r="E11" s="26"/>
      <c r="F11" s="26"/>
      <c r="G11" s="27">
        <f>IF(AND($C11="",$D11=""),"",IF(OR($C11="",$D11=""),"Type both players",IF(OR($I11="",$J11=""),"A name is not on the Players tab",IF($C11=$D11,"The same player twice",IF($I11&lt;$J11,"Challenges go up the ladder, so nothing moved",IF($I11-$J11&gt;Settings!$C$5,"More than "&amp;Settings!$C$5&amp;" places up, so nothing moved",IF($E11="","To play",IF($E11="Defender",$D11&amp;" stays at "&amp;$J11,IF((Settings!$C$6="Swap places"),$C11&amp;" and "&amp;$D11&amp;" swap places",$C11&amp;" moves up to "&amp;$J11)))))))))</f>
      </c>
      <c r="I11">
        <f>IF($C11="","",IFERROR(INDEX($N$10:$BA$10,1,MATCH($C11,Players!$B$6:$B$45,0)),""))</f>
      </c>
      <c r="J11">
        <f>IF($D11="","",IFERROR(INDEX($N$10:$BA$10,1,MATCH($D11,Players!$B$6:$B$45,0)),""))</f>
      </c>
      <c r="K11">
        <f>IF(AND($E11="Challenger",ISNUMBER($I11),ISNUMBER($J11),$C11&lt;&gt;$D11),IF(AND($I11&gt;$J11,$I11-$J11&lt;=Settings!$C$5),1,0),0)</f>
      </c>
      <c r="L11">
        <f>IF($K11=0,"",IF((Settings!$C$6="Swap places"),$J11,$I11-1))</f>
      </c>
      <c r="M11">
        <f>IF($K11=0,"",IF((Settings!$C$6="Swap places"),$I11-$J11,1))</f>
      </c>
      <c r="N11">
        <f>IF(OR(N10="",$K11=0),N10,IF(N10=$I11,$J11,IF(AND(N10&gt;=$J11,N10&lt;=$L11),N10+$M11,N10)))</f>
      </c>
      <c r="O11">
        <f>IF(OR(O10="",$K11=0),O10,IF(O10=$I11,$J11,IF(AND(O10&gt;=$J11,O10&lt;=$L11),O10+$M11,O10)))</f>
      </c>
      <c r="P11">
        <f>IF(OR(P10="",$K11=0),P10,IF(P10=$I11,$J11,IF(AND(P10&gt;=$J11,P10&lt;=$L11),P10+$M11,P10)))</f>
      </c>
      <c r="Q11">
        <f>IF(OR(Q10="",$K11=0),Q10,IF(Q10=$I11,$J11,IF(AND(Q10&gt;=$J11,Q10&lt;=$L11),Q10+$M11,Q10)))</f>
      </c>
      <c r="R11">
        <f>IF(OR(R10="",$K11=0),R10,IF(R10=$I11,$J11,IF(AND(R10&gt;=$J11,R10&lt;=$L11),R10+$M11,R10)))</f>
      </c>
      <c r="S11">
        <f>IF(OR(S10="",$K11=0),S10,IF(S10=$I11,$J11,IF(AND(S10&gt;=$J11,S10&lt;=$L11),S10+$M11,S10)))</f>
      </c>
      <c r="T11">
        <f>IF(OR(T10="",$K11=0),T10,IF(T10=$I11,$J11,IF(AND(T10&gt;=$J11,T10&lt;=$L11),T10+$M11,T10)))</f>
      </c>
      <c r="U11">
        <f>IF(OR(U10="",$K11=0),U10,IF(U10=$I11,$J11,IF(AND(U10&gt;=$J11,U10&lt;=$L11),U10+$M11,U10)))</f>
      </c>
      <c r="V11">
        <f>IF(OR(V10="",$K11=0),V10,IF(V10=$I11,$J11,IF(AND(V10&gt;=$J11,V10&lt;=$L11),V10+$M11,V10)))</f>
      </c>
      <c r="W11">
        <f>IF(OR(W10="",$K11=0),W10,IF(W10=$I11,$J11,IF(AND(W10&gt;=$J11,W10&lt;=$L11),W10+$M11,W10)))</f>
      </c>
      <c r="X11">
        <f>IF(OR(X10="",$K11=0),X10,IF(X10=$I11,$J11,IF(AND(X10&gt;=$J11,X10&lt;=$L11),X10+$M11,X10)))</f>
      </c>
      <c r="Y11">
        <f>IF(OR(Y10="",$K11=0),Y10,IF(Y10=$I11,$J11,IF(AND(Y10&gt;=$J11,Y10&lt;=$L11),Y10+$M11,Y10)))</f>
      </c>
      <c r="Z11">
        <f>IF(OR(Z10="",$K11=0),Z10,IF(Z10=$I11,$J11,IF(AND(Z10&gt;=$J11,Z10&lt;=$L11),Z10+$M11,Z10)))</f>
      </c>
      <c r="AA11">
        <f>IF(OR(AA10="",$K11=0),AA10,IF(AA10=$I11,$J11,IF(AND(AA10&gt;=$J11,AA10&lt;=$L11),AA10+$M11,AA10)))</f>
      </c>
      <c r="AB11">
        <f>IF(OR(AB10="",$K11=0),AB10,IF(AB10=$I11,$J11,IF(AND(AB10&gt;=$J11,AB10&lt;=$L11),AB10+$M11,AB10)))</f>
      </c>
      <c r="AC11">
        <f>IF(OR(AC10="",$K11=0),AC10,IF(AC10=$I11,$J11,IF(AND(AC10&gt;=$J11,AC10&lt;=$L11),AC10+$M11,AC10)))</f>
      </c>
      <c r="AD11">
        <f>IF(OR(AD10="",$K11=0),AD10,IF(AD10=$I11,$J11,IF(AND(AD10&gt;=$J11,AD10&lt;=$L11),AD10+$M11,AD10)))</f>
      </c>
      <c r="AE11">
        <f>IF(OR(AE10="",$K11=0),AE10,IF(AE10=$I11,$J11,IF(AND(AE10&gt;=$J11,AE10&lt;=$L11),AE10+$M11,AE10)))</f>
      </c>
      <c r="AF11">
        <f>IF(OR(AF10="",$K11=0),AF10,IF(AF10=$I11,$J11,IF(AND(AF10&gt;=$J11,AF10&lt;=$L11),AF10+$M11,AF10)))</f>
      </c>
      <c r="AG11">
        <f>IF(OR(AG10="",$K11=0),AG10,IF(AG10=$I11,$J11,IF(AND(AG10&gt;=$J11,AG10&lt;=$L11),AG10+$M11,AG10)))</f>
      </c>
      <c r="AH11">
        <f>IF(OR(AH10="",$K11=0),AH10,IF(AH10=$I11,$J11,IF(AND(AH10&gt;=$J11,AH10&lt;=$L11),AH10+$M11,AH10)))</f>
      </c>
      <c r="AI11">
        <f>IF(OR(AI10="",$K11=0),AI10,IF(AI10=$I11,$J11,IF(AND(AI10&gt;=$J11,AI10&lt;=$L11),AI10+$M11,AI10)))</f>
      </c>
      <c r="AJ11">
        <f>IF(OR(AJ10="",$K11=0),AJ10,IF(AJ10=$I11,$J11,IF(AND(AJ10&gt;=$J11,AJ10&lt;=$L11),AJ10+$M11,AJ10)))</f>
      </c>
      <c r="AK11">
        <f>IF(OR(AK10="",$K11=0),AK10,IF(AK10=$I11,$J11,IF(AND(AK10&gt;=$J11,AK10&lt;=$L11),AK10+$M11,AK10)))</f>
      </c>
      <c r="AL11">
        <f>IF(OR(AL10="",$K11=0),AL10,IF(AL10=$I11,$J11,IF(AND(AL10&gt;=$J11,AL10&lt;=$L11),AL10+$M11,AL10)))</f>
      </c>
      <c r="AM11">
        <f>IF(OR(AM10="",$K11=0),AM10,IF(AM10=$I11,$J11,IF(AND(AM10&gt;=$J11,AM10&lt;=$L11),AM10+$M11,AM10)))</f>
      </c>
      <c r="AN11">
        <f>IF(OR(AN10="",$K11=0),AN10,IF(AN10=$I11,$J11,IF(AND(AN10&gt;=$J11,AN10&lt;=$L11),AN10+$M11,AN10)))</f>
      </c>
      <c r="AO11">
        <f>IF(OR(AO10="",$K11=0),AO10,IF(AO10=$I11,$J11,IF(AND(AO10&gt;=$J11,AO10&lt;=$L11),AO10+$M11,AO10)))</f>
      </c>
      <c r="AP11">
        <f>IF(OR(AP10="",$K11=0),AP10,IF(AP10=$I11,$J11,IF(AND(AP10&gt;=$J11,AP10&lt;=$L11),AP10+$M11,AP10)))</f>
      </c>
      <c r="AQ11">
        <f>IF(OR(AQ10="",$K11=0),AQ10,IF(AQ10=$I11,$J11,IF(AND(AQ10&gt;=$J11,AQ10&lt;=$L11),AQ10+$M11,AQ10)))</f>
      </c>
      <c r="AR11">
        <f>IF(OR(AR10="",$K11=0),AR10,IF(AR10=$I11,$J11,IF(AND(AR10&gt;=$J11,AR10&lt;=$L11),AR10+$M11,AR10)))</f>
      </c>
      <c r="AS11">
        <f>IF(OR(AS10="",$K11=0),AS10,IF(AS10=$I11,$J11,IF(AND(AS10&gt;=$J11,AS10&lt;=$L11),AS10+$M11,AS10)))</f>
      </c>
      <c r="AT11">
        <f>IF(OR(AT10="",$K11=0),AT10,IF(AT10=$I11,$J11,IF(AND(AT10&gt;=$J11,AT10&lt;=$L11),AT10+$M11,AT10)))</f>
      </c>
      <c r="AU11">
        <f>IF(OR(AU10="",$K11=0),AU10,IF(AU10=$I11,$J11,IF(AND(AU10&gt;=$J11,AU10&lt;=$L11),AU10+$M11,AU10)))</f>
      </c>
      <c r="AV11">
        <f>IF(OR(AV10="",$K11=0),AV10,IF(AV10=$I11,$J11,IF(AND(AV10&gt;=$J11,AV10&lt;=$L11),AV10+$M11,AV10)))</f>
      </c>
      <c r="AW11">
        <f>IF(OR(AW10="",$K11=0),AW10,IF(AW10=$I11,$J11,IF(AND(AW10&gt;=$J11,AW10&lt;=$L11),AW10+$M11,AW10)))</f>
      </c>
      <c r="AX11">
        <f>IF(OR(AX10="",$K11=0),AX10,IF(AX10=$I11,$J11,IF(AND(AX10&gt;=$J11,AX10&lt;=$L11),AX10+$M11,AX10)))</f>
      </c>
      <c r="AY11">
        <f>IF(OR(AY10="",$K11=0),AY10,IF(AY10=$I11,$J11,IF(AND(AY10&gt;=$J11,AY10&lt;=$L11),AY10+$M11,AY10)))</f>
      </c>
      <c r="AZ11">
        <f>IF(OR(AZ10="",$K11=0),AZ10,IF(AZ10=$I11,$J11,IF(AND(AZ10&gt;=$J11,AZ10&lt;=$L11),AZ10+$M11,AZ10)))</f>
      </c>
      <c r="BA11">
        <f>IF(OR(BA10="",$K11=0),BA10,IF(BA10=$I11,$J11,IF(AND(BA10&gt;=$J11,BA10&lt;=$L11),BA10+$M11,BA10)))</f>
      </c>
    </row>
    <row r="12" ht="20" customHeight="1">
      <c r="A12" s="9">
        <v>7</v>
      </c>
      <c r="B12" s="25"/>
      <c r="C12" s="26"/>
      <c r="D12" s="26"/>
      <c r="E12" s="26"/>
      <c r="F12" s="26"/>
      <c r="G12" s="27">
        <f>IF(AND($C12="",$D12=""),"",IF(OR($C12="",$D12=""),"Type both players",IF(OR($I12="",$J12=""),"A name is not on the Players tab",IF($C12=$D12,"The same player twice",IF($I12&lt;$J12,"Challenges go up the ladder, so nothing moved",IF($I12-$J12&gt;Settings!$C$5,"More than "&amp;Settings!$C$5&amp;" places up, so nothing moved",IF($E12="","To play",IF($E12="Defender",$D12&amp;" stays at "&amp;$J12,IF((Settings!$C$6="Swap places"),$C12&amp;" and "&amp;$D12&amp;" swap places",$C12&amp;" moves up to "&amp;$J12)))))))))</f>
      </c>
      <c r="I12">
        <f>IF($C12="","",IFERROR(INDEX($N$11:$BA$11,1,MATCH($C12,Players!$B$6:$B$45,0)),""))</f>
      </c>
      <c r="J12">
        <f>IF($D12="","",IFERROR(INDEX($N$11:$BA$11,1,MATCH($D12,Players!$B$6:$B$45,0)),""))</f>
      </c>
      <c r="K12">
        <f>IF(AND($E12="Challenger",ISNUMBER($I12),ISNUMBER($J12),$C12&lt;&gt;$D12),IF(AND($I12&gt;$J12,$I12-$J12&lt;=Settings!$C$5),1,0),0)</f>
      </c>
      <c r="L12">
        <f>IF($K12=0,"",IF((Settings!$C$6="Swap places"),$J12,$I12-1))</f>
      </c>
      <c r="M12">
        <f>IF($K12=0,"",IF((Settings!$C$6="Swap places"),$I12-$J12,1))</f>
      </c>
      <c r="N12">
        <f>IF(OR(N11="",$K12=0),N11,IF(N11=$I12,$J12,IF(AND(N11&gt;=$J12,N11&lt;=$L12),N11+$M12,N11)))</f>
      </c>
      <c r="O12">
        <f>IF(OR(O11="",$K12=0),O11,IF(O11=$I12,$J12,IF(AND(O11&gt;=$J12,O11&lt;=$L12),O11+$M12,O11)))</f>
      </c>
      <c r="P12">
        <f>IF(OR(P11="",$K12=0),P11,IF(P11=$I12,$J12,IF(AND(P11&gt;=$J12,P11&lt;=$L12),P11+$M12,P11)))</f>
      </c>
      <c r="Q12">
        <f>IF(OR(Q11="",$K12=0),Q11,IF(Q11=$I12,$J12,IF(AND(Q11&gt;=$J12,Q11&lt;=$L12),Q11+$M12,Q11)))</f>
      </c>
      <c r="R12">
        <f>IF(OR(R11="",$K12=0),R11,IF(R11=$I12,$J12,IF(AND(R11&gt;=$J12,R11&lt;=$L12),R11+$M12,R11)))</f>
      </c>
      <c r="S12">
        <f>IF(OR(S11="",$K12=0),S11,IF(S11=$I12,$J12,IF(AND(S11&gt;=$J12,S11&lt;=$L12),S11+$M12,S11)))</f>
      </c>
      <c r="T12">
        <f>IF(OR(T11="",$K12=0),T11,IF(T11=$I12,$J12,IF(AND(T11&gt;=$J12,T11&lt;=$L12),T11+$M12,T11)))</f>
      </c>
      <c r="U12">
        <f>IF(OR(U11="",$K12=0),U11,IF(U11=$I12,$J12,IF(AND(U11&gt;=$J12,U11&lt;=$L12),U11+$M12,U11)))</f>
      </c>
      <c r="V12">
        <f>IF(OR(V11="",$K12=0),V11,IF(V11=$I12,$J12,IF(AND(V11&gt;=$J12,V11&lt;=$L12),V11+$M12,V11)))</f>
      </c>
      <c r="W12">
        <f>IF(OR(W11="",$K12=0),W11,IF(W11=$I12,$J12,IF(AND(W11&gt;=$J12,W11&lt;=$L12),W11+$M12,W11)))</f>
      </c>
      <c r="X12">
        <f>IF(OR(X11="",$K12=0),X11,IF(X11=$I12,$J12,IF(AND(X11&gt;=$J12,X11&lt;=$L12),X11+$M12,X11)))</f>
      </c>
      <c r="Y12">
        <f>IF(OR(Y11="",$K12=0),Y11,IF(Y11=$I12,$J12,IF(AND(Y11&gt;=$J12,Y11&lt;=$L12),Y11+$M12,Y11)))</f>
      </c>
      <c r="Z12">
        <f>IF(OR(Z11="",$K12=0),Z11,IF(Z11=$I12,$J12,IF(AND(Z11&gt;=$J12,Z11&lt;=$L12),Z11+$M12,Z11)))</f>
      </c>
      <c r="AA12">
        <f>IF(OR(AA11="",$K12=0),AA11,IF(AA11=$I12,$J12,IF(AND(AA11&gt;=$J12,AA11&lt;=$L12),AA11+$M12,AA11)))</f>
      </c>
      <c r="AB12">
        <f>IF(OR(AB11="",$K12=0),AB11,IF(AB11=$I12,$J12,IF(AND(AB11&gt;=$J12,AB11&lt;=$L12),AB11+$M12,AB11)))</f>
      </c>
      <c r="AC12">
        <f>IF(OR(AC11="",$K12=0),AC11,IF(AC11=$I12,$J12,IF(AND(AC11&gt;=$J12,AC11&lt;=$L12),AC11+$M12,AC11)))</f>
      </c>
      <c r="AD12">
        <f>IF(OR(AD11="",$K12=0),AD11,IF(AD11=$I12,$J12,IF(AND(AD11&gt;=$J12,AD11&lt;=$L12),AD11+$M12,AD11)))</f>
      </c>
      <c r="AE12">
        <f>IF(OR(AE11="",$K12=0),AE11,IF(AE11=$I12,$J12,IF(AND(AE11&gt;=$J12,AE11&lt;=$L12),AE11+$M12,AE11)))</f>
      </c>
      <c r="AF12">
        <f>IF(OR(AF11="",$K12=0),AF11,IF(AF11=$I12,$J12,IF(AND(AF11&gt;=$J12,AF11&lt;=$L12),AF11+$M12,AF11)))</f>
      </c>
      <c r="AG12">
        <f>IF(OR(AG11="",$K12=0),AG11,IF(AG11=$I12,$J12,IF(AND(AG11&gt;=$J12,AG11&lt;=$L12),AG11+$M12,AG11)))</f>
      </c>
      <c r="AH12">
        <f>IF(OR(AH11="",$K12=0),AH11,IF(AH11=$I12,$J12,IF(AND(AH11&gt;=$J12,AH11&lt;=$L12),AH11+$M12,AH11)))</f>
      </c>
      <c r="AI12">
        <f>IF(OR(AI11="",$K12=0),AI11,IF(AI11=$I12,$J12,IF(AND(AI11&gt;=$J12,AI11&lt;=$L12),AI11+$M12,AI11)))</f>
      </c>
      <c r="AJ12">
        <f>IF(OR(AJ11="",$K12=0),AJ11,IF(AJ11=$I12,$J12,IF(AND(AJ11&gt;=$J12,AJ11&lt;=$L12),AJ11+$M12,AJ11)))</f>
      </c>
      <c r="AK12">
        <f>IF(OR(AK11="",$K12=0),AK11,IF(AK11=$I12,$J12,IF(AND(AK11&gt;=$J12,AK11&lt;=$L12),AK11+$M12,AK11)))</f>
      </c>
      <c r="AL12">
        <f>IF(OR(AL11="",$K12=0),AL11,IF(AL11=$I12,$J12,IF(AND(AL11&gt;=$J12,AL11&lt;=$L12),AL11+$M12,AL11)))</f>
      </c>
      <c r="AM12">
        <f>IF(OR(AM11="",$K12=0),AM11,IF(AM11=$I12,$J12,IF(AND(AM11&gt;=$J12,AM11&lt;=$L12),AM11+$M12,AM11)))</f>
      </c>
      <c r="AN12">
        <f>IF(OR(AN11="",$K12=0),AN11,IF(AN11=$I12,$J12,IF(AND(AN11&gt;=$J12,AN11&lt;=$L12),AN11+$M12,AN11)))</f>
      </c>
      <c r="AO12">
        <f>IF(OR(AO11="",$K12=0),AO11,IF(AO11=$I12,$J12,IF(AND(AO11&gt;=$J12,AO11&lt;=$L12),AO11+$M12,AO11)))</f>
      </c>
      <c r="AP12">
        <f>IF(OR(AP11="",$K12=0),AP11,IF(AP11=$I12,$J12,IF(AND(AP11&gt;=$J12,AP11&lt;=$L12),AP11+$M12,AP11)))</f>
      </c>
      <c r="AQ12">
        <f>IF(OR(AQ11="",$K12=0),AQ11,IF(AQ11=$I12,$J12,IF(AND(AQ11&gt;=$J12,AQ11&lt;=$L12),AQ11+$M12,AQ11)))</f>
      </c>
      <c r="AR12">
        <f>IF(OR(AR11="",$K12=0),AR11,IF(AR11=$I12,$J12,IF(AND(AR11&gt;=$J12,AR11&lt;=$L12),AR11+$M12,AR11)))</f>
      </c>
      <c r="AS12">
        <f>IF(OR(AS11="",$K12=0),AS11,IF(AS11=$I12,$J12,IF(AND(AS11&gt;=$J12,AS11&lt;=$L12),AS11+$M12,AS11)))</f>
      </c>
      <c r="AT12">
        <f>IF(OR(AT11="",$K12=0),AT11,IF(AT11=$I12,$J12,IF(AND(AT11&gt;=$J12,AT11&lt;=$L12),AT11+$M12,AT11)))</f>
      </c>
      <c r="AU12">
        <f>IF(OR(AU11="",$K12=0),AU11,IF(AU11=$I12,$J12,IF(AND(AU11&gt;=$J12,AU11&lt;=$L12),AU11+$M12,AU11)))</f>
      </c>
      <c r="AV12">
        <f>IF(OR(AV11="",$K12=0),AV11,IF(AV11=$I12,$J12,IF(AND(AV11&gt;=$J12,AV11&lt;=$L12),AV11+$M12,AV11)))</f>
      </c>
      <c r="AW12">
        <f>IF(OR(AW11="",$K12=0),AW11,IF(AW11=$I12,$J12,IF(AND(AW11&gt;=$J12,AW11&lt;=$L12),AW11+$M12,AW11)))</f>
      </c>
      <c r="AX12">
        <f>IF(OR(AX11="",$K12=0),AX11,IF(AX11=$I12,$J12,IF(AND(AX11&gt;=$J12,AX11&lt;=$L12),AX11+$M12,AX11)))</f>
      </c>
      <c r="AY12">
        <f>IF(OR(AY11="",$K12=0),AY11,IF(AY11=$I12,$J12,IF(AND(AY11&gt;=$J12,AY11&lt;=$L12),AY11+$M12,AY11)))</f>
      </c>
      <c r="AZ12">
        <f>IF(OR(AZ11="",$K12=0),AZ11,IF(AZ11=$I12,$J12,IF(AND(AZ11&gt;=$J12,AZ11&lt;=$L12),AZ11+$M12,AZ11)))</f>
      </c>
      <c r="BA12">
        <f>IF(OR(BA11="",$K12=0),BA11,IF(BA11=$I12,$J12,IF(AND(BA11&gt;=$J12,BA11&lt;=$L12),BA11+$M12,BA11)))</f>
      </c>
    </row>
    <row r="13" ht="20" customHeight="1">
      <c r="A13" s="9">
        <v>8</v>
      </c>
      <c r="B13" s="25"/>
      <c r="C13" s="26"/>
      <c r="D13" s="26"/>
      <c r="E13" s="26"/>
      <c r="F13" s="26"/>
      <c r="G13" s="27">
        <f>IF(AND($C13="",$D13=""),"",IF(OR($C13="",$D13=""),"Type both players",IF(OR($I13="",$J13=""),"A name is not on the Players tab",IF($C13=$D13,"The same player twice",IF($I13&lt;$J13,"Challenges go up the ladder, so nothing moved",IF($I13-$J13&gt;Settings!$C$5,"More than "&amp;Settings!$C$5&amp;" places up, so nothing moved",IF($E13="","To play",IF($E13="Defender",$D13&amp;" stays at "&amp;$J13,IF((Settings!$C$6="Swap places"),$C13&amp;" and "&amp;$D13&amp;" swap places",$C13&amp;" moves up to "&amp;$J13)))))))))</f>
      </c>
      <c r="I13">
        <f>IF($C13="","",IFERROR(INDEX($N$12:$BA$12,1,MATCH($C13,Players!$B$6:$B$45,0)),""))</f>
      </c>
      <c r="J13">
        <f>IF($D13="","",IFERROR(INDEX($N$12:$BA$12,1,MATCH($D13,Players!$B$6:$B$45,0)),""))</f>
      </c>
      <c r="K13">
        <f>IF(AND($E13="Challenger",ISNUMBER($I13),ISNUMBER($J13),$C13&lt;&gt;$D13),IF(AND($I13&gt;$J13,$I13-$J13&lt;=Settings!$C$5),1,0),0)</f>
      </c>
      <c r="L13">
        <f>IF($K13=0,"",IF((Settings!$C$6="Swap places"),$J13,$I13-1))</f>
      </c>
      <c r="M13">
        <f>IF($K13=0,"",IF((Settings!$C$6="Swap places"),$I13-$J13,1))</f>
      </c>
      <c r="N13">
        <f>IF(OR(N12="",$K13=0),N12,IF(N12=$I13,$J13,IF(AND(N12&gt;=$J13,N12&lt;=$L13),N12+$M13,N12)))</f>
      </c>
      <c r="O13">
        <f>IF(OR(O12="",$K13=0),O12,IF(O12=$I13,$J13,IF(AND(O12&gt;=$J13,O12&lt;=$L13),O12+$M13,O12)))</f>
      </c>
      <c r="P13">
        <f>IF(OR(P12="",$K13=0),P12,IF(P12=$I13,$J13,IF(AND(P12&gt;=$J13,P12&lt;=$L13),P12+$M13,P12)))</f>
      </c>
      <c r="Q13">
        <f>IF(OR(Q12="",$K13=0),Q12,IF(Q12=$I13,$J13,IF(AND(Q12&gt;=$J13,Q12&lt;=$L13),Q12+$M13,Q12)))</f>
      </c>
      <c r="R13">
        <f>IF(OR(R12="",$K13=0),R12,IF(R12=$I13,$J13,IF(AND(R12&gt;=$J13,R12&lt;=$L13),R12+$M13,R12)))</f>
      </c>
      <c r="S13">
        <f>IF(OR(S12="",$K13=0),S12,IF(S12=$I13,$J13,IF(AND(S12&gt;=$J13,S12&lt;=$L13),S12+$M13,S12)))</f>
      </c>
      <c r="T13">
        <f>IF(OR(T12="",$K13=0),T12,IF(T12=$I13,$J13,IF(AND(T12&gt;=$J13,T12&lt;=$L13),T12+$M13,T12)))</f>
      </c>
      <c r="U13">
        <f>IF(OR(U12="",$K13=0),U12,IF(U12=$I13,$J13,IF(AND(U12&gt;=$J13,U12&lt;=$L13),U12+$M13,U12)))</f>
      </c>
      <c r="V13">
        <f>IF(OR(V12="",$K13=0),V12,IF(V12=$I13,$J13,IF(AND(V12&gt;=$J13,V12&lt;=$L13),V12+$M13,V12)))</f>
      </c>
      <c r="W13">
        <f>IF(OR(W12="",$K13=0),W12,IF(W12=$I13,$J13,IF(AND(W12&gt;=$J13,W12&lt;=$L13),W12+$M13,W12)))</f>
      </c>
      <c r="X13">
        <f>IF(OR(X12="",$K13=0),X12,IF(X12=$I13,$J13,IF(AND(X12&gt;=$J13,X12&lt;=$L13),X12+$M13,X12)))</f>
      </c>
      <c r="Y13">
        <f>IF(OR(Y12="",$K13=0),Y12,IF(Y12=$I13,$J13,IF(AND(Y12&gt;=$J13,Y12&lt;=$L13),Y12+$M13,Y12)))</f>
      </c>
      <c r="Z13">
        <f>IF(OR(Z12="",$K13=0),Z12,IF(Z12=$I13,$J13,IF(AND(Z12&gt;=$J13,Z12&lt;=$L13),Z12+$M13,Z12)))</f>
      </c>
      <c r="AA13">
        <f>IF(OR(AA12="",$K13=0),AA12,IF(AA12=$I13,$J13,IF(AND(AA12&gt;=$J13,AA12&lt;=$L13),AA12+$M13,AA12)))</f>
      </c>
      <c r="AB13">
        <f>IF(OR(AB12="",$K13=0),AB12,IF(AB12=$I13,$J13,IF(AND(AB12&gt;=$J13,AB12&lt;=$L13),AB12+$M13,AB12)))</f>
      </c>
      <c r="AC13">
        <f>IF(OR(AC12="",$K13=0),AC12,IF(AC12=$I13,$J13,IF(AND(AC12&gt;=$J13,AC12&lt;=$L13),AC12+$M13,AC12)))</f>
      </c>
      <c r="AD13">
        <f>IF(OR(AD12="",$K13=0),AD12,IF(AD12=$I13,$J13,IF(AND(AD12&gt;=$J13,AD12&lt;=$L13),AD12+$M13,AD12)))</f>
      </c>
      <c r="AE13">
        <f>IF(OR(AE12="",$K13=0),AE12,IF(AE12=$I13,$J13,IF(AND(AE12&gt;=$J13,AE12&lt;=$L13),AE12+$M13,AE12)))</f>
      </c>
      <c r="AF13">
        <f>IF(OR(AF12="",$K13=0),AF12,IF(AF12=$I13,$J13,IF(AND(AF12&gt;=$J13,AF12&lt;=$L13),AF12+$M13,AF12)))</f>
      </c>
      <c r="AG13">
        <f>IF(OR(AG12="",$K13=0),AG12,IF(AG12=$I13,$J13,IF(AND(AG12&gt;=$J13,AG12&lt;=$L13),AG12+$M13,AG12)))</f>
      </c>
      <c r="AH13">
        <f>IF(OR(AH12="",$K13=0),AH12,IF(AH12=$I13,$J13,IF(AND(AH12&gt;=$J13,AH12&lt;=$L13),AH12+$M13,AH12)))</f>
      </c>
      <c r="AI13">
        <f>IF(OR(AI12="",$K13=0),AI12,IF(AI12=$I13,$J13,IF(AND(AI12&gt;=$J13,AI12&lt;=$L13),AI12+$M13,AI12)))</f>
      </c>
      <c r="AJ13">
        <f>IF(OR(AJ12="",$K13=0),AJ12,IF(AJ12=$I13,$J13,IF(AND(AJ12&gt;=$J13,AJ12&lt;=$L13),AJ12+$M13,AJ12)))</f>
      </c>
      <c r="AK13">
        <f>IF(OR(AK12="",$K13=0),AK12,IF(AK12=$I13,$J13,IF(AND(AK12&gt;=$J13,AK12&lt;=$L13),AK12+$M13,AK12)))</f>
      </c>
      <c r="AL13">
        <f>IF(OR(AL12="",$K13=0),AL12,IF(AL12=$I13,$J13,IF(AND(AL12&gt;=$J13,AL12&lt;=$L13),AL12+$M13,AL12)))</f>
      </c>
      <c r="AM13">
        <f>IF(OR(AM12="",$K13=0),AM12,IF(AM12=$I13,$J13,IF(AND(AM12&gt;=$J13,AM12&lt;=$L13),AM12+$M13,AM12)))</f>
      </c>
      <c r="AN13">
        <f>IF(OR(AN12="",$K13=0),AN12,IF(AN12=$I13,$J13,IF(AND(AN12&gt;=$J13,AN12&lt;=$L13),AN12+$M13,AN12)))</f>
      </c>
      <c r="AO13">
        <f>IF(OR(AO12="",$K13=0),AO12,IF(AO12=$I13,$J13,IF(AND(AO12&gt;=$J13,AO12&lt;=$L13),AO12+$M13,AO12)))</f>
      </c>
      <c r="AP13">
        <f>IF(OR(AP12="",$K13=0),AP12,IF(AP12=$I13,$J13,IF(AND(AP12&gt;=$J13,AP12&lt;=$L13),AP12+$M13,AP12)))</f>
      </c>
      <c r="AQ13">
        <f>IF(OR(AQ12="",$K13=0),AQ12,IF(AQ12=$I13,$J13,IF(AND(AQ12&gt;=$J13,AQ12&lt;=$L13),AQ12+$M13,AQ12)))</f>
      </c>
      <c r="AR13">
        <f>IF(OR(AR12="",$K13=0),AR12,IF(AR12=$I13,$J13,IF(AND(AR12&gt;=$J13,AR12&lt;=$L13),AR12+$M13,AR12)))</f>
      </c>
      <c r="AS13">
        <f>IF(OR(AS12="",$K13=0),AS12,IF(AS12=$I13,$J13,IF(AND(AS12&gt;=$J13,AS12&lt;=$L13),AS12+$M13,AS12)))</f>
      </c>
      <c r="AT13">
        <f>IF(OR(AT12="",$K13=0),AT12,IF(AT12=$I13,$J13,IF(AND(AT12&gt;=$J13,AT12&lt;=$L13),AT12+$M13,AT12)))</f>
      </c>
      <c r="AU13">
        <f>IF(OR(AU12="",$K13=0),AU12,IF(AU12=$I13,$J13,IF(AND(AU12&gt;=$J13,AU12&lt;=$L13),AU12+$M13,AU12)))</f>
      </c>
      <c r="AV13">
        <f>IF(OR(AV12="",$K13=0),AV12,IF(AV12=$I13,$J13,IF(AND(AV12&gt;=$J13,AV12&lt;=$L13),AV12+$M13,AV12)))</f>
      </c>
      <c r="AW13">
        <f>IF(OR(AW12="",$K13=0),AW12,IF(AW12=$I13,$J13,IF(AND(AW12&gt;=$J13,AW12&lt;=$L13),AW12+$M13,AW12)))</f>
      </c>
      <c r="AX13">
        <f>IF(OR(AX12="",$K13=0),AX12,IF(AX12=$I13,$J13,IF(AND(AX12&gt;=$J13,AX12&lt;=$L13),AX12+$M13,AX12)))</f>
      </c>
      <c r="AY13">
        <f>IF(OR(AY12="",$K13=0),AY12,IF(AY12=$I13,$J13,IF(AND(AY12&gt;=$J13,AY12&lt;=$L13),AY12+$M13,AY12)))</f>
      </c>
      <c r="AZ13">
        <f>IF(OR(AZ12="",$K13=0),AZ12,IF(AZ12=$I13,$J13,IF(AND(AZ12&gt;=$J13,AZ12&lt;=$L13),AZ12+$M13,AZ12)))</f>
      </c>
      <c r="BA13">
        <f>IF(OR(BA12="",$K13=0),BA12,IF(BA12=$I13,$J13,IF(AND(BA12&gt;=$J13,BA12&lt;=$L13),BA12+$M13,BA12)))</f>
      </c>
    </row>
    <row r="14" ht="20" customHeight="1">
      <c r="A14" s="9">
        <v>9</v>
      </c>
      <c r="B14" s="25"/>
      <c r="C14" s="26"/>
      <c r="D14" s="26"/>
      <c r="E14" s="26"/>
      <c r="F14" s="26"/>
      <c r="G14" s="27">
        <f>IF(AND($C14="",$D14=""),"",IF(OR($C14="",$D14=""),"Type both players",IF(OR($I14="",$J14=""),"A name is not on the Players tab",IF($C14=$D14,"The same player twice",IF($I14&lt;$J14,"Challenges go up the ladder, so nothing moved",IF($I14-$J14&gt;Settings!$C$5,"More than "&amp;Settings!$C$5&amp;" places up, so nothing moved",IF($E14="","To play",IF($E14="Defender",$D14&amp;" stays at "&amp;$J14,IF((Settings!$C$6="Swap places"),$C14&amp;" and "&amp;$D14&amp;" swap places",$C14&amp;" moves up to "&amp;$J14)))))))))</f>
      </c>
      <c r="I14">
        <f>IF($C14="","",IFERROR(INDEX($N$13:$BA$13,1,MATCH($C14,Players!$B$6:$B$45,0)),""))</f>
      </c>
      <c r="J14">
        <f>IF($D14="","",IFERROR(INDEX($N$13:$BA$13,1,MATCH($D14,Players!$B$6:$B$45,0)),""))</f>
      </c>
      <c r="K14">
        <f>IF(AND($E14="Challenger",ISNUMBER($I14),ISNUMBER($J14),$C14&lt;&gt;$D14),IF(AND($I14&gt;$J14,$I14-$J14&lt;=Settings!$C$5),1,0),0)</f>
      </c>
      <c r="L14">
        <f>IF($K14=0,"",IF((Settings!$C$6="Swap places"),$J14,$I14-1))</f>
      </c>
      <c r="M14">
        <f>IF($K14=0,"",IF((Settings!$C$6="Swap places"),$I14-$J14,1))</f>
      </c>
      <c r="N14">
        <f>IF(OR(N13="",$K14=0),N13,IF(N13=$I14,$J14,IF(AND(N13&gt;=$J14,N13&lt;=$L14),N13+$M14,N13)))</f>
      </c>
      <c r="O14">
        <f>IF(OR(O13="",$K14=0),O13,IF(O13=$I14,$J14,IF(AND(O13&gt;=$J14,O13&lt;=$L14),O13+$M14,O13)))</f>
      </c>
      <c r="P14">
        <f>IF(OR(P13="",$K14=0),P13,IF(P13=$I14,$J14,IF(AND(P13&gt;=$J14,P13&lt;=$L14),P13+$M14,P13)))</f>
      </c>
      <c r="Q14">
        <f>IF(OR(Q13="",$K14=0),Q13,IF(Q13=$I14,$J14,IF(AND(Q13&gt;=$J14,Q13&lt;=$L14),Q13+$M14,Q13)))</f>
      </c>
      <c r="R14">
        <f>IF(OR(R13="",$K14=0),R13,IF(R13=$I14,$J14,IF(AND(R13&gt;=$J14,R13&lt;=$L14),R13+$M14,R13)))</f>
      </c>
      <c r="S14">
        <f>IF(OR(S13="",$K14=0),S13,IF(S13=$I14,$J14,IF(AND(S13&gt;=$J14,S13&lt;=$L14),S13+$M14,S13)))</f>
      </c>
      <c r="T14">
        <f>IF(OR(T13="",$K14=0),T13,IF(T13=$I14,$J14,IF(AND(T13&gt;=$J14,T13&lt;=$L14),T13+$M14,T13)))</f>
      </c>
      <c r="U14">
        <f>IF(OR(U13="",$K14=0),U13,IF(U13=$I14,$J14,IF(AND(U13&gt;=$J14,U13&lt;=$L14),U13+$M14,U13)))</f>
      </c>
      <c r="V14">
        <f>IF(OR(V13="",$K14=0),V13,IF(V13=$I14,$J14,IF(AND(V13&gt;=$J14,V13&lt;=$L14),V13+$M14,V13)))</f>
      </c>
      <c r="W14">
        <f>IF(OR(W13="",$K14=0),W13,IF(W13=$I14,$J14,IF(AND(W13&gt;=$J14,W13&lt;=$L14),W13+$M14,W13)))</f>
      </c>
      <c r="X14">
        <f>IF(OR(X13="",$K14=0),X13,IF(X13=$I14,$J14,IF(AND(X13&gt;=$J14,X13&lt;=$L14),X13+$M14,X13)))</f>
      </c>
      <c r="Y14">
        <f>IF(OR(Y13="",$K14=0),Y13,IF(Y13=$I14,$J14,IF(AND(Y13&gt;=$J14,Y13&lt;=$L14),Y13+$M14,Y13)))</f>
      </c>
      <c r="Z14">
        <f>IF(OR(Z13="",$K14=0),Z13,IF(Z13=$I14,$J14,IF(AND(Z13&gt;=$J14,Z13&lt;=$L14),Z13+$M14,Z13)))</f>
      </c>
      <c r="AA14">
        <f>IF(OR(AA13="",$K14=0),AA13,IF(AA13=$I14,$J14,IF(AND(AA13&gt;=$J14,AA13&lt;=$L14),AA13+$M14,AA13)))</f>
      </c>
      <c r="AB14">
        <f>IF(OR(AB13="",$K14=0),AB13,IF(AB13=$I14,$J14,IF(AND(AB13&gt;=$J14,AB13&lt;=$L14),AB13+$M14,AB13)))</f>
      </c>
      <c r="AC14">
        <f>IF(OR(AC13="",$K14=0),AC13,IF(AC13=$I14,$J14,IF(AND(AC13&gt;=$J14,AC13&lt;=$L14),AC13+$M14,AC13)))</f>
      </c>
      <c r="AD14">
        <f>IF(OR(AD13="",$K14=0),AD13,IF(AD13=$I14,$J14,IF(AND(AD13&gt;=$J14,AD13&lt;=$L14),AD13+$M14,AD13)))</f>
      </c>
      <c r="AE14">
        <f>IF(OR(AE13="",$K14=0),AE13,IF(AE13=$I14,$J14,IF(AND(AE13&gt;=$J14,AE13&lt;=$L14),AE13+$M14,AE13)))</f>
      </c>
      <c r="AF14">
        <f>IF(OR(AF13="",$K14=0),AF13,IF(AF13=$I14,$J14,IF(AND(AF13&gt;=$J14,AF13&lt;=$L14),AF13+$M14,AF13)))</f>
      </c>
      <c r="AG14">
        <f>IF(OR(AG13="",$K14=0),AG13,IF(AG13=$I14,$J14,IF(AND(AG13&gt;=$J14,AG13&lt;=$L14),AG13+$M14,AG13)))</f>
      </c>
      <c r="AH14">
        <f>IF(OR(AH13="",$K14=0),AH13,IF(AH13=$I14,$J14,IF(AND(AH13&gt;=$J14,AH13&lt;=$L14),AH13+$M14,AH13)))</f>
      </c>
      <c r="AI14">
        <f>IF(OR(AI13="",$K14=0),AI13,IF(AI13=$I14,$J14,IF(AND(AI13&gt;=$J14,AI13&lt;=$L14),AI13+$M14,AI13)))</f>
      </c>
      <c r="AJ14">
        <f>IF(OR(AJ13="",$K14=0),AJ13,IF(AJ13=$I14,$J14,IF(AND(AJ13&gt;=$J14,AJ13&lt;=$L14),AJ13+$M14,AJ13)))</f>
      </c>
      <c r="AK14">
        <f>IF(OR(AK13="",$K14=0),AK13,IF(AK13=$I14,$J14,IF(AND(AK13&gt;=$J14,AK13&lt;=$L14),AK13+$M14,AK13)))</f>
      </c>
      <c r="AL14">
        <f>IF(OR(AL13="",$K14=0),AL13,IF(AL13=$I14,$J14,IF(AND(AL13&gt;=$J14,AL13&lt;=$L14),AL13+$M14,AL13)))</f>
      </c>
      <c r="AM14">
        <f>IF(OR(AM13="",$K14=0),AM13,IF(AM13=$I14,$J14,IF(AND(AM13&gt;=$J14,AM13&lt;=$L14),AM13+$M14,AM13)))</f>
      </c>
      <c r="AN14">
        <f>IF(OR(AN13="",$K14=0),AN13,IF(AN13=$I14,$J14,IF(AND(AN13&gt;=$J14,AN13&lt;=$L14),AN13+$M14,AN13)))</f>
      </c>
      <c r="AO14">
        <f>IF(OR(AO13="",$K14=0),AO13,IF(AO13=$I14,$J14,IF(AND(AO13&gt;=$J14,AO13&lt;=$L14),AO13+$M14,AO13)))</f>
      </c>
      <c r="AP14">
        <f>IF(OR(AP13="",$K14=0),AP13,IF(AP13=$I14,$J14,IF(AND(AP13&gt;=$J14,AP13&lt;=$L14),AP13+$M14,AP13)))</f>
      </c>
      <c r="AQ14">
        <f>IF(OR(AQ13="",$K14=0),AQ13,IF(AQ13=$I14,$J14,IF(AND(AQ13&gt;=$J14,AQ13&lt;=$L14),AQ13+$M14,AQ13)))</f>
      </c>
      <c r="AR14">
        <f>IF(OR(AR13="",$K14=0),AR13,IF(AR13=$I14,$J14,IF(AND(AR13&gt;=$J14,AR13&lt;=$L14),AR13+$M14,AR13)))</f>
      </c>
      <c r="AS14">
        <f>IF(OR(AS13="",$K14=0),AS13,IF(AS13=$I14,$J14,IF(AND(AS13&gt;=$J14,AS13&lt;=$L14),AS13+$M14,AS13)))</f>
      </c>
      <c r="AT14">
        <f>IF(OR(AT13="",$K14=0),AT13,IF(AT13=$I14,$J14,IF(AND(AT13&gt;=$J14,AT13&lt;=$L14),AT13+$M14,AT13)))</f>
      </c>
      <c r="AU14">
        <f>IF(OR(AU13="",$K14=0),AU13,IF(AU13=$I14,$J14,IF(AND(AU13&gt;=$J14,AU13&lt;=$L14),AU13+$M14,AU13)))</f>
      </c>
      <c r="AV14">
        <f>IF(OR(AV13="",$K14=0),AV13,IF(AV13=$I14,$J14,IF(AND(AV13&gt;=$J14,AV13&lt;=$L14),AV13+$M14,AV13)))</f>
      </c>
      <c r="AW14">
        <f>IF(OR(AW13="",$K14=0),AW13,IF(AW13=$I14,$J14,IF(AND(AW13&gt;=$J14,AW13&lt;=$L14),AW13+$M14,AW13)))</f>
      </c>
      <c r="AX14">
        <f>IF(OR(AX13="",$K14=0),AX13,IF(AX13=$I14,$J14,IF(AND(AX13&gt;=$J14,AX13&lt;=$L14),AX13+$M14,AX13)))</f>
      </c>
      <c r="AY14">
        <f>IF(OR(AY13="",$K14=0),AY13,IF(AY13=$I14,$J14,IF(AND(AY13&gt;=$J14,AY13&lt;=$L14),AY13+$M14,AY13)))</f>
      </c>
      <c r="AZ14">
        <f>IF(OR(AZ13="",$K14=0),AZ13,IF(AZ13=$I14,$J14,IF(AND(AZ13&gt;=$J14,AZ13&lt;=$L14),AZ13+$M14,AZ13)))</f>
      </c>
      <c r="BA14">
        <f>IF(OR(BA13="",$K14=0),BA13,IF(BA13=$I14,$J14,IF(AND(BA13&gt;=$J14,BA13&lt;=$L14),BA13+$M14,BA13)))</f>
      </c>
    </row>
    <row r="15" ht="20" customHeight="1">
      <c r="A15" s="9">
        <v>10</v>
      </c>
      <c r="B15" s="25"/>
      <c r="C15" s="26"/>
      <c r="D15" s="26"/>
      <c r="E15" s="26"/>
      <c r="F15" s="26"/>
      <c r="G15" s="27">
        <f>IF(AND($C15="",$D15=""),"",IF(OR($C15="",$D15=""),"Type both players",IF(OR($I15="",$J15=""),"A name is not on the Players tab",IF($C15=$D15,"The same player twice",IF($I15&lt;$J15,"Challenges go up the ladder, so nothing moved",IF($I15-$J15&gt;Settings!$C$5,"More than "&amp;Settings!$C$5&amp;" places up, so nothing moved",IF($E15="","To play",IF($E15="Defender",$D15&amp;" stays at "&amp;$J15,IF((Settings!$C$6="Swap places"),$C15&amp;" and "&amp;$D15&amp;" swap places",$C15&amp;" moves up to "&amp;$J15)))))))))</f>
      </c>
      <c r="I15">
        <f>IF($C15="","",IFERROR(INDEX($N$14:$BA$14,1,MATCH($C15,Players!$B$6:$B$45,0)),""))</f>
      </c>
      <c r="J15">
        <f>IF($D15="","",IFERROR(INDEX($N$14:$BA$14,1,MATCH($D15,Players!$B$6:$B$45,0)),""))</f>
      </c>
      <c r="K15">
        <f>IF(AND($E15="Challenger",ISNUMBER($I15),ISNUMBER($J15),$C15&lt;&gt;$D15),IF(AND($I15&gt;$J15,$I15-$J15&lt;=Settings!$C$5),1,0),0)</f>
      </c>
      <c r="L15">
        <f>IF($K15=0,"",IF((Settings!$C$6="Swap places"),$J15,$I15-1))</f>
      </c>
      <c r="M15">
        <f>IF($K15=0,"",IF((Settings!$C$6="Swap places"),$I15-$J15,1))</f>
      </c>
      <c r="N15">
        <f>IF(OR(N14="",$K15=0),N14,IF(N14=$I15,$J15,IF(AND(N14&gt;=$J15,N14&lt;=$L15),N14+$M15,N14)))</f>
      </c>
      <c r="O15">
        <f>IF(OR(O14="",$K15=0),O14,IF(O14=$I15,$J15,IF(AND(O14&gt;=$J15,O14&lt;=$L15),O14+$M15,O14)))</f>
      </c>
      <c r="P15">
        <f>IF(OR(P14="",$K15=0),P14,IF(P14=$I15,$J15,IF(AND(P14&gt;=$J15,P14&lt;=$L15),P14+$M15,P14)))</f>
      </c>
      <c r="Q15">
        <f>IF(OR(Q14="",$K15=0),Q14,IF(Q14=$I15,$J15,IF(AND(Q14&gt;=$J15,Q14&lt;=$L15),Q14+$M15,Q14)))</f>
      </c>
      <c r="R15">
        <f>IF(OR(R14="",$K15=0),R14,IF(R14=$I15,$J15,IF(AND(R14&gt;=$J15,R14&lt;=$L15),R14+$M15,R14)))</f>
      </c>
      <c r="S15">
        <f>IF(OR(S14="",$K15=0),S14,IF(S14=$I15,$J15,IF(AND(S14&gt;=$J15,S14&lt;=$L15),S14+$M15,S14)))</f>
      </c>
      <c r="T15">
        <f>IF(OR(T14="",$K15=0),T14,IF(T14=$I15,$J15,IF(AND(T14&gt;=$J15,T14&lt;=$L15),T14+$M15,T14)))</f>
      </c>
      <c r="U15">
        <f>IF(OR(U14="",$K15=0),U14,IF(U14=$I15,$J15,IF(AND(U14&gt;=$J15,U14&lt;=$L15),U14+$M15,U14)))</f>
      </c>
      <c r="V15">
        <f>IF(OR(V14="",$K15=0),V14,IF(V14=$I15,$J15,IF(AND(V14&gt;=$J15,V14&lt;=$L15),V14+$M15,V14)))</f>
      </c>
      <c r="W15">
        <f>IF(OR(W14="",$K15=0),W14,IF(W14=$I15,$J15,IF(AND(W14&gt;=$J15,W14&lt;=$L15),W14+$M15,W14)))</f>
      </c>
      <c r="X15">
        <f>IF(OR(X14="",$K15=0),X14,IF(X14=$I15,$J15,IF(AND(X14&gt;=$J15,X14&lt;=$L15),X14+$M15,X14)))</f>
      </c>
      <c r="Y15">
        <f>IF(OR(Y14="",$K15=0),Y14,IF(Y14=$I15,$J15,IF(AND(Y14&gt;=$J15,Y14&lt;=$L15),Y14+$M15,Y14)))</f>
      </c>
      <c r="Z15">
        <f>IF(OR(Z14="",$K15=0),Z14,IF(Z14=$I15,$J15,IF(AND(Z14&gt;=$J15,Z14&lt;=$L15),Z14+$M15,Z14)))</f>
      </c>
      <c r="AA15">
        <f>IF(OR(AA14="",$K15=0),AA14,IF(AA14=$I15,$J15,IF(AND(AA14&gt;=$J15,AA14&lt;=$L15),AA14+$M15,AA14)))</f>
      </c>
      <c r="AB15">
        <f>IF(OR(AB14="",$K15=0),AB14,IF(AB14=$I15,$J15,IF(AND(AB14&gt;=$J15,AB14&lt;=$L15),AB14+$M15,AB14)))</f>
      </c>
      <c r="AC15">
        <f>IF(OR(AC14="",$K15=0),AC14,IF(AC14=$I15,$J15,IF(AND(AC14&gt;=$J15,AC14&lt;=$L15),AC14+$M15,AC14)))</f>
      </c>
      <c r="AD15">
        <f>IF(OR(AD14="",$K15=0),AD14,IF(AD14=$I15,$J15,IF(AND(AD14&gt;=$J15,AD14&lt;=$L15),AD14+$M15,AD14)))</f>
      </c>
      <c r="AE15">
        <f>IF(OR(AE14="",$K15=0),AE14,IF(AE14=$I15,$J15,IF(AND(AE14&gt;=$J15,AE14&lt;=$L15),AE14+$M15,AE14)))</f>
      </c>
      <c r="AF15">
        <f>IF(OR(AF14="",$K15=0),AF14,IF(AF14=$I15,$J15,IF(AND(AF14&gt;=$J15,AF14&lt;=$L15),AF14+$M15,AF14)))</f>
      </c>
      <c r="AG15">
        <f>IF(OR(AG14="",$K15=0),AG14,IF(AG14=$I15,$J15,IF(AND(AG14&gt;=$J15,AG14&lt;=$L15),AG14+$M15,AG14)))</f>
      </c>
      <c r="AH15">
        <f>IF(OR(AH14="",$K15=0),AH14,IF(AH14=$I15,$J15,IF(AND(AH14&gt;=$J15,AH14&lt;=$L15),AH14+$M15,AH14)))</f>
      </c>
      <c r="AI15">
        <f>IF(OR(AI14="",$K15=0),AI14,IF(AI14=$I15,$J15,IF(AND(AI14&gt;=$J15,AI14&lt;=$L15),AI14+$M15,AI14)))</f>
      </c>
      <c r="AJ15">
        <f>IF(OR(AJ14="",$K15=0),AJ14,IF(AJ14=$I15,$J15,IF(AND(AJ14&gt;=$J15,AJ14&lt;=$L15),AJ14+$M15,AJ14)))</f>
      </c>
      <c r="AK15">
        <f>IF(OR(AK14="",$K15=0),AK14,IF(AK14=$I15,$J15,IF(AND(AK14&gt;=$J15,AK14&lt;=$L15),AK14+$M15,AK14)))</f>
      </c>
      <c r="AL15">
        <f>IF(OR(AL14="",$K15=0),AL14,IF(AL14=$I15,$J15,IF(AND(AL14&gt;=$J15,AL14&lt;=$L15),AL14+$M15,AL14)))</f>
      </c>
      <c r="AM15">
        <f>IF(OR(AM14="",$K15=0),AM14,IF(AM14=$I15,$J15,IF(AND(AM14&gt;=$J15,AM14&lt;=$L15),AM14+$M15,AM14)))</f>
      </c>
      <c r="AN15">
        <f>IF(OR(AN14="",$K15=0),AN14,IF(AN14=$I15,$J15,IF(AND(AN14&gt;=$J15,AN14&lt;=$L15),AN14+$M15,AN14)))</f>
      </c>
      <c r="AO15">
        <f>IF(OR(AO14="",$K15=0),AO14,IF(AO14=$I15,$J15,IF(AND(AO14&gt;=$J15,AO14&lt;=$L15),AO14+$M15,AO14)))</f>
      </c>
      <c r="AP15">
        <f>IF(OR(AP14="",$K15=0),AP14,IF(AP14=$I15,$J15,IF(AND(AP14&gt;=$J15,AP14&lt;=$L15),AP14+$M15,AP14)))</f>
      </c>
      <c r="AQ15">
        <f>IF(OR(AQ14="",$K15=0),AQ14,IF(AQ14=$I15,$J15,IF(AND(AQ14&gt;=$J15,AQ14&lt;=$L15),AQ14+$M15,AQ14)))</f>
      </c>
      <c r="AR15">
        <f>IF(OR(AR14="",$K15=0),AR14,IF(AR14=$I15,$J15,IF(AND(AR14&gt;=$J15,AR14&lt;=$L15),AR14+$M15,AR14)))</f>
      </c>
      <c r="AS15">
        <f>IF(OR(AS14="",$K15=0),AS14,IF(AS14=$I15,$J15,IF(AND(AS14&gt;=$J15,AS14&lt;=$L15),AS14+$M15,AS14)))</f>
      </c>
      <c r="AT15">
        <f>IF(OR(AT14="",$K15=0),AT14,IF(AT14=$I15,$J15,IF(AND(AT14&gt;=$J15,AT14&lt;=$L15),AT14+$M15,AT14)))</f>
      </c>
      <c r="AU15">
        <f>IF(OR(AU14="",$K15=0),AU14,IF(AU14=$I15,$J15,IF(AND(AU14&gt;=$J15,AU14&lt;=$L15),AU14+$M15,AU14)))</f>
      </c>
      <c r="AV15">
        <f>IF(OR(AV14="",$K15=0),AV14,IF(AV14=$I15,$J15,IF(AND(AV14&gt;=$J15,AV14&lt;=$L15),AV14+$M15,AV14)))</f>
      </c>
      <c r="AW15">
        <f>IF(OR(AW14="",$K15=0),AW14,IF(AW14=$I15,$J15,IF(AND(AW14&gt;=$J15,AW14&lt;=$L15),AW14+$M15,AW14)))</f>
      </c>
      <c r="AX15">
        <f>IF(OR(AX14="",$K15=0),AX14,IF(AX14=$I15,$J15,IF(AND(AX14&gt;=$J15,AX14&lt;=$L15),AX14+$M15,AX14)))</f>
      </c>
      <c r="AY15">
        <f>IF(OR(AY14="",$K15=0),AY14,IF(AY14=$I15,$J15,IF(AND(AY14&gt;=$J15,AY14&lt;=$L15),AY14+$M15,AY14)))</f>
      </c>
      <c r="AZ15">
        <f>IF(OR(AZ14="",$K15=0),AZ14,IF(AZ14=$I15,$J15,IF(AND(AZ14&gt;=$J15,AZ14&lt;=$L15),AZ14+$M15,AZ14)))</f>
      </c>
      <c r="BA15">
        <f>IF(OR(BA14="",$K15=0),BA14,IF(BA14=$I15,$J15,IF(AND(BA14&gt;=$J15,BA14&lt;=$L15),BA14+$M15,BA14)))</f>
      </c>
    </row>
    <row r="16" ht="20" customHeight="1">
      <c r="A16" s="9">
        <v>11</v>
      </c>
      <c r="B16" s="25"/>
      <c r="C16" s="26"/>
      <c r="D16" s="26"/>
      <c r="E16" s="26"/>
      <c r="F16" s="26"/>
      <c r="G16" s="27">
        <f>IF(AND($C16="",$D16=""),"",IF(OR($C16="",$D16=""),"Type both players",IF(OR($I16="",$J16=""),"A name is not on the Players tab",IF($C16=$D16,"The same player twice",IF($I16&lt;$J16,"Challenges go up the ladder, so nothing moved",IF($I16-$J16&gt;Settings!$C$5,"More than "&amp;Settings!$C$5&amp;" places up, so nothing moved",IF($E16="","To play",IF($E16="Defender",$D16&amp;" stays at "&amp;$J16,IF((Settings!$C$6="Swap places"),$C16&amp;" and "&amp;$D16&amp;" swap places",$C16&amp;" moves up to "&amp;$J16)))))))))</f>
      </c>
      <c r="I16">
        <f>IF($C16="","",IFERROR(INDEX($N$15:$BA$15,1,MATCH($C16,Players!$B$6:$B$45,0)),""))</f>
      </c>
      <c r="J16">
        <f>IF($D16="","",IFERROR(INDEX($N$15:$BA$15,1,MATCH($D16,Players!$B$6:$B$45,0)),""))</f>
      </c>
      <c r="K16">
        <f>IF(AND($E16="Challenger",ISNUMBER($I16),ISNUMBER($J16),$C16&lt;&gt;$D16),IF(AND($I16&gt;$J16,$I16-$J16&lt;=Settings!$C$5),1,0),0)</f>
      </c>
      <c r="L16">
        <f>IF($K16=0,"",IF((Settings!$C$6="Swap places"),$J16,$I16-1))</f>
      </c>
      <c r="M16">
        <f>IF($K16=0,"",IF((Settings!$C$6="Swap places"),$I16-$J16,1))</f>
      </c>
      <c r="N16">
        <f>IF(OR(N15="",$K16=0),N15,IF(N15=$I16,$J16,IF(AND(N15&gt;=$J16,N15&lt;=$L16),N15+$M16,N15)))</f>
      </c>
      <c r="O16">
        <f>IF(OR(O15="",$K16=0),O15,IF(O15=$I16,$J16,IF(AND(O15&gt;=$J16,O15&lt;=$L16),O15+$M16,O15)))</f>
      </c>
      <c r="P16">
        <f>IF(OR(P15="",$K16=0),P15,IF(P15=$I16,$J16,IF(AND(P15&gt;=$J16,P15&lt;=$L16),P15+$M16,P15)))</f>
      </c>
      <c r="Q16">
        <f>IF(OR(Q15="",$K16=0),Q15,IF(Q15=$I16,$J16,IF(AND(Q15&gt;=$J16,Q15&lt;=$L16),Q15+$M16,Q15)))</f>
      </c>
      <c r="R16">
        <f>IF(OR(R15="",$K16=0),R15,IF(R15=$I16,$J16,IF(AND(R15&gt;=$J16,R15&lt;=$L16),R15+$M16,R15)))</f>
      </c>
      <c r="S16">
        <f>IF(OR(S15="",$K16=0),S15,IF(S15=$I16,$J16,IF(AND(S15&gt;=$J16,S15&lt;=$L16),S15+$M16,S15)))</f>
      </c>
      <c r="T16">
        <f>IF(OR(T15="",$K16=0),T15,IF(T15=$I16,$J16,IF(AND(T15&gt;=$J16,T15&lt;=$L16),T15+$M16,T15)))</f>
      </c>
      <c r="U16">
        <f>IF(OR(U15="",$K16=0),U15,IF(U15=$I16,$J16,IF(AND(U15&gt;=$J16,U15&lt;=$L16),U15+$M16,U15)))</f>
      </c>
      <c r="V16">
        <f>IF(OR(V15="",$K16=0),V15,IF(V15=$I16,$J16,IF(AND(V15&gt;=$J16,V15&lt;=$L16),V15+$M16,V15)))</f>
      </c>
      <c r="W16">
        <f>IF(OR(W15="",$K16=0),W15,IF(W15=$I16,$J16,IF(AND(W15&gt;=$J16,W15&lt;=$L16),W15+$M16,W15)))</f>
      </c>
      <c r="X16">
        <f>IF(OR(X15="",$K16=0),X15,IF(X15=$I16,$J16,IF(AND(X15&gt;=$J16,X15&lt;=$L16),X15+$M16,X15)))</f>
      </c>
      <c r="Y16">
        <f>IF(OR(Y15="",$K16=0),Y15,IF(Y15=$I16,$J16,IF(AND(Y15&gt;=$J16,Y15&lt;=$L16),Y15+$M16,Y15)))</f>
      </c>
      <c r="Z16">
        <f>IF(OR(Z15="",$K16=0),Z15,IF(Z15=$I16,$J16,IF(AND(Z15&gt;=$J16,Z15&lt;=$L16),Z15+$M16,Z15)))</f>
      </c>
      <c r="AA16">
        <f>IF(OR(AA15="",$K16=0),AA15,IF(AA15=$I16,$J16,IF(AND(AA15&gt;=$J16,AA15&lt;=$L16),AA15+$M16,AA15)))</f>
      </c>
      <c r="AB16">
        <f>IF(OR(AB15="",$K16=0),AB15,IF(AB15=$I16,$J16,IF(AND(AB15&gt;=$J16,AB15&lt;=$L16),AB15+$M16,AB15)))</f>
      </c>
      <c r="AC16">
        <f>IF(OR(AC15="",$K16=0),AC15,IF(AC15=$I16,$J16,IF(AND(AC15&gt;=$J16,AC15&lt;=$L16),AC15+$M16,AC15)))</f>
      </c>
      <c r="AD16">
        <f>IF(OR(AD15="",$K16=0),AD15,IF(AD15=$I16,$J16,IF(AND(AD15&gt;=$J16,AD15&lt;=$L16),AD15+$M16,AD15)))</f>
      </c>
      <c r="AE16">
        <f>IF(OR(AE15="",$K16=0),AE15,IF(AE15=$I16,$J16,IF(AND(AE15&gt;=$J16,AE15&lt;=$L16),AE15+$M16,AE15)))</f>
      </c>
      <c r="AF16">
        <f>IF(OR(AF15="",$K16=0),AF15,IF(AF15=$I16,$J16,IF(AND(AF15&gt;=$J16,AF15&lt;=$L16),AF15+$M16,AF15)))</f>
      </c>
      <c r="AG16">
        <f>IF(OR(AG15="",$K16=0),AG15,IF(AG15=$I16,$J16,IF(AND(AG15&gt;=$J16,AG15&lt;=$L16),AG15+$M16,AG15)))</f>
      </c>
      <c r="AH16">
        <f>IF(OR(AH15="",$K16=0),AH15,IF(AH15=$I16,$J16,IF(AND(AH15&gt;=$J16,AH15&lt;=$L16),AH15+$M16,AH15)))</f>
      </c>
      <c r="AI16">
        <f>IF(OR(AI15="",$K16=0),AI15,IF(AI15=$I16,$J16,IF(AND(AI15&gt;=$J16,AI15&lt;=$L16),AI15+$M16,AI15)))</f>
      </c>
      <c r="AJ16">
        <f>IF(OR(AJ15="",$K16=0),AJ15,IF(AJ15=$I16,$J16,IF(AND(AJ15&gt;=$J16,AJ15&lt;=$L16),AJ15+$M16,AJ15)))</f>
      </c>
      <c r="AK16">
        <f>IF(OR(AK15="",$K16=0),AK15,IF(AK15=$I16,$J16,IF(AND(AK15&gt;=$J16,AK15&lt;=$L16),AK15+$M16,AK15)))</f>
      </c>
      <c r="AL16">
        <f>IF(OR(AL15="",$K16=0),AL15,IF(AL15=$I16,$J16,IF(AND(AL15&gt;=$J16,AL15&lt;=$L16),AL15+$M16,AL15)))</f>
      </c>
      <c r="AM16">
        <f>IF(OR(AM15="",$K16=0),AM15,IF(AM15=$I16,$J16,IF(AND(AM15&gt;=$J16,AM15&lt;=$L16),AM15+$M16,AM15)))</f>
      </c>
      <c r="AN16">
        <f>IF(OR(AN15="",$K16=0),AN15,IF(AN15=$I16,$J16,IF(AND(AN15&gt;=$J16,AN15&lt;=$L16),AN15+$M16,AN15)))</f>
      </c>
      <c r="AO16">
        <f>IF(OR(AO15="",$K16=0),AO15,IF(AO15=$I16,$J16,IF(AND(AO15&gt;=$J16,AO15&lt;=$L16),AO15+$M16,AO15)))</f>
      </c>
      <c r="AP16">
        <f>IF(OR(AP15="",$K16=0),AP15,IF(AP15=$I16,$J16,IF(AND(AP15&gt;=$J16,AP15&lt;=$L16),AP15+$M16,AP15)))</f>
      </c>
      <c r="AQ16">
        <f>IF(OR(AQ15="",$K16=0),AQ15,IF(AQ15=$I16,$J16,IF(AND(AQ15&gt;=$J16,AQ15&lt;=$L16),AQ15+$M16,AQ15)))</f>
      </c>
      <c r="AR16">
        <f>IF(OR(AR15="",$K16=0),AR15,IF(AR15=$I16,$J16,IF(AND(AR15&gt;=$J16,AR15&lt;=$L16),AR15+$M16,AR15)))</f>
      </c>
      <c r="AS16">
        <f>IF(OR(AS15="",$K16=0),AS15,IF(AS15=$I16,$J16,IF(AND(AS15&gt;=$J16,AS15&lt;=$L16),AS15+$M16,AS15)))</f>
      </c>
      <c r="AT16">
        <f>IF(OR(AT15="",$K16=0),AT15,IF(AT15=$I16,$J16,IF(AND(AT15&gt;=$J16,AT15&lt;=$L16),AT15+$M16,AT15)))</f>
      </c>
      <c r="AU16">
        <f>IF(OR(AU15="",$K16=0),AU15,IF(AU15=$I16,$J16,IF(AND(AU15&gt;=$J16,AU15&lt;=$L16),AU15+$M16,AU15)))</f>
      </c>
      <c r="AV16">
        <f>IF(OR(AV15="",$K16=0),AV15,IF(AV15=$I16,$J16,IF(AND(AV15&gt;=$J16,AV15&lt;=$L16),AV15+$M16,AV15)))</f>
      </c>
      <c r="AW16">
        <f>IF(OR(AW15="",$K16=0),AW15,IF(AW15=$I16,$J16,IF(AND(AW15&gt;=$J16,AW15&lt;=$L16),AW15+$M16,AW15)))</f>
      </c>
      <c r="AX16">
        <f>IF(OR(AX15="",$K16=0),AX15,IF(AX15=$I16,$J16,IF(AND(AX15&gt;=$J16,AX15&lt;=$L16),AX15+$M16,AX15)))</f>
      </c>
      <c r="AY16">
        <f>IF(OR(AY15="",$K16=0),AY15,IF(AY15=$I16,$J16,IF(AND(AY15&gt;=$J16,AY15&lt;=$L16),AY15+$M16,AY15)))</f>
      </c>
      <c r="AZ16">
        <f>IF(OR(AZ15="",$K16=0),AZ15,IF(AZ15=$I16,$J16,IF(AND(AZ15&gt;=$J16,AZ15&lt;=$L16),AZ15+$M16,AZ15)))</f>
      </c>
      <c r="BA16">
        <f>IF(OR(BA15="",$K16=0),BA15,IF(BA15=$I16,$J16,IF(AND(BA15&gt;=$J16,BA15&lt;=$L16),BA15+$M16,BA15)))</f>
      </c>
    </row>
    <row r="17" ht="20" customHeight="1">
      <c r="A17" s="9">
        <v>12</v>
      </c>
      <c r="B17" s="25"/>
      <c r="C17" s="26"/>
      <c r="D17" s="26"/>
      <c r="E17" s="26"/>
      <c r="F17" s="26"/>
      <c r="G17" s="27">
        <f>IF(AND($C17="",$D17=""),"",IF(OR($C17="",$D17=""),"Type both players",IF(OR($I17="",$J17=""),"A name is not on the Players tab",IF($C17=$D17,"The same player twice",IF($I17&lt;$J17,"Challenges go up the ladder, so nothing moved",IF($I17-$J17&gt;Settings!$C$5,"More than "&amp;Settings!$C$5&amp;" places up, so nothing moved",IF($E17="","To play",IF($E17="Defender",$D17&amp;" stays at "&amp;$J17,IF((Settings!$C$6="Swap places"),$C17&amp;" and "&amp;$D17&amp;" swap places",$C17&amp;" moves up to "&amp;$J17)))))))))</f>
      </c>
      <c r="I17">
        <f>IF($C17="","",IFERROR(INDEX($N$16:$BA$16,1,MATCH($C17,Players!$B$6:$B$45,0)),""))</f>
      </c>
      <c r="J17">
        <f>IF($D17="","",IFERROR(INDEX($N$16:$BA$16,1,MATCH($D17,Players!$B$6:$B$45,0)),""))</f>
      </c>
      <c r="K17">
        <f>IF(AND($E17="Challenger",ISNUMBER($I17),ISNUMBER($J17),$C17&lt;&gt;$D17),IF(AND($I17&gt;$J17,$I17-$J17&lt;=Settings!$C$5),1,0),0)</f>
      </c>
      <c r="L17">
        <f>IF($K17=0,"",IF((Settings!$C$6="Swap places"),$J17,$I17-1))</f>
      </c>
      <c r="M17">
        <f>IF($K17=0,"",IF((Settings!$C$6="Swap places"),$I17-$J17,1))</f>
      </c>
      <c r="N17">
        <f>IF(OR(N16="",$K17=0),N16,IF(N16=$I17,$J17,IF(AND(N16&gt;=$J17,N16&lt;=$L17),N16+$M17,N16)))</f>
      </c>
      <c r="O17">
        <f>IF(OR(O16="",$K17=0),O16,IF(O16=$I17,$J17,IF(AND(O16&gt;=$J17,O16&lt;=$L17),O16+$M17,O16)))</f>
      </c>
      <c r="P17">
        <f>IF(OR(P16="",$K17=0),P16,IF(P16=$I17,$J17,IF(AND(P16&gt;=$J17,P16&lt;=$L17),P16+$M17,P16)))</f>
      </c>
      <c r="Q17">
        <f>IF(OR(Q16="",$K17=0),Q16,IF(Q16=$I17,$J17,IF(AND(Q16&gt;=$J17,Q16&lt;=$L17),Q16+$M17,Q16)))</f>
      </c>
      <c r="R17">
        <f>IF(OR(R16="",$K17=0),R16,IF(R16=$I17,$J17,IF(AND(R16&gt;=$J17,R16&lt;=$L17),R16+$M17,R16)))</f>
      </c>
      <c r="S17">
        <f>IF(OR(S16="",$K17=0),S16,IF(S16=$I17,$J17,IF(AND(S16&gt;=$J17,S16&lt;=$L17),S16+$M17,S16)))</f>
      </c>
      <c r="T17">
        <f>IF(OR(T16="",$K17=0),T16,IF(T16=$I17,$J17,IF(AND(T16&gt;=$J17,T16&lt;=$L17),T16+$M17,T16)))</f>
      </c>
      <c r="U17">
        <f>IF(OR(U16="",$K17=0),U16,IF(U16=$I17,$J17,IF(AND(U16&gt;=$J17,U16&lt;=$L17),U16+$M17,U16)))</f>
      </c>
      <c r="V17">
        <f>IF(OR(V16="",$K17=0),V16,IF(V16=$I17,$J17,IF(AND(V16&gt;=$J17,V16&lt;=$L17),V16+$M17,V16)))</f>
      </c>
      <c r="W17">
        <f>IF(OR(W16="",$K17=0),W16,IF(W16=$I17,$J17,IF(AND(W16&gt;=$J17,W16&lt;=$L17),W16+$M17,W16)))</f>
      </c>
      <c r="X17">
        <f>IF(OR(X16="",$K17=0),X16,IF(X16=$I17,$J17,IF(AND(X16&gt;=$J17,X16&lt;=$L17),X16+$M17,X16)))</f>
      </c>
      <c r="Y17">
        <f>IF(OR(Y16="",$K17=0),Y16,IF(Y16=$I17,$J17,IF(AND(Y16&gt;=$J17,Y16&lt;=$L17),Y16+$M17,Y16)))</f>
      </c>
      <c r="Z17">
        <f>IF(OR(Z16="",$K17=0),Z16,IF(Z16=$I17,$J17,IF(AND(Z16&gt;=$J17,Z16&lt;=$L17),Z16+$M17,Z16)))</f>
      </c>
      <c r="AA17">
        <f>IF(OR(AA16="",$K17=0),AA16,IF(AA16=$I17,$J17,IF(AND(AA16&gt;=$J17,AA16&lt;=$L17),AA16+$M17,AA16)))</f>
      </c>
      <c r="AB17">
        <f>IF(OR(AB16="",$K17=0),AB16,IF(AB16=$I17,$J17,IF(AND(AB16&gt;=$J17,AB16&lt;=$L17),AB16+$M17,AB16)))</f>
      </c>
      <c r="AC17">
        <f>IF(OR(AC16="",$K17=0),AC16,IF(AC16=$I17,$J17,IF(AND(AC16&gt;=$J17,AC16&lt;=$L17),AC16+$M17,AC16)))</f>
      </c>
      <c r="AD17">
        <f>IF(OR(AD16="",$K17=0),AD16,IF(AD16=$I17,$J17,IF(AND(AD16&gt;=$J17,AD16&lt;=$L17),AD16+$M17,AD16)))</f>
      </c>
      <c r="AE17">
        <f>IF(OR(AE16="",$K17=0),AE16,IF(AE16=$I17,$J17,IF(AND(AE16&gt;=$J17,AE16&lt;=$L17),AE16+$M17,AE16)))</f>
      </c>
      <c r="AF17">
        <f>IF(OR(AF16="",$K17=0),AF16,IF(AF16=$I17,$J17,IF(AND(AF16&gt;=$J17,AF16&lt;=$L17),AF16+$M17,AF16)))</f>
      </c>
      <c r="AG17">
        <f>IF(OR(AG16="",$K17=0),AG16,IF(AG16=$I17,$J17,IF(AND(AG16&gt;=$J17,AG16&lt;=$L17),AG16+$M17,AG16)))</f>
      </c>
      <c r="AH17">
        <f>IF(OR(AH16="",$K17=0),AH16,IF(AH16=$I17,$J17,IF(AND(AH16&gt;=$J17,AH16&lt;=$L17),AH16+$M17,AH16)))</f>
      </c>
      <c r="AI17">
        <f>IF(OR(AI16="",$K17=0),AI16,IF(AI16=$I17,$J17,IF(AND(AI16&gt;=$J17,AI16&lt;=$L17),AI16+$M17,AI16)))</f>
      </c>
      <c r="AJ17">
        <f>IF(OR(AJ16="",$K17=0),AJ16,IF(AJ16=$I17,$J17,IF(AND(AJ16&gt;=$J17,AJ16&lt;=$L17),AJ16+$M17,AJ16)))</f>
      </c>
      <c r="AK17">
        <f>IF(OR(AK16="",$K17=0),AK16,IF(AK16=$I17,$J17,IF(AND(AK16&gt;=$J17,AK16&lt;=$L17),AK16+$M17,AK16)))</f>
      </c>
      <c r="AL17">
        <f>IF(OR(AL16="",$K17=0),AL16,IF(AL16=$I17,$J17,IF(AND(AL16&gt;=$J17,AL16&lt;=$L17),AL16+$M17,AL16)))</f>
      </c>
      <c r="AM17">
        <f>IF(OR(AM16="",$K17=0),AM16,IF(AM16=$I17,$J17,IF(AND(AM16&gt;=$J17,AM16&lt;=$L17),AM16+$M17,AM16)))</f>
      </c>
      <c r="AN17">
        <f>IF(OR(AN16="",$K17=0),AN16,IF(AN16=$I17,$J17,IF(AND(AN16&gt;=$J17,AN16&lt;=$L17),AN16+$M17,AN16)))</f>
      </c>
      <c r="AO17">
        <f>IF(OR(AO16="",$K17=0),AO16,IF(AO16=$I17,$J17,IF(AND(AO16&gt;=$J17,AO16&lt;=$L17),AO16+$M17,AO16)))</f>
      </c>
      <c r="AP17">
        <f>IF(OR(AP16="",$K17=0),AP16,IF(AP16=$I17,$J17,IF(AND(AP16&gt;=$J17,AP16&lt;=$L17),AP16+$M17,AP16)))</f>
      </c>
      <c r="AQ17">
        <f>IF(OR(AQ16="",$K17=0),AQ16,IF(AQ16=$I17,$J17,IF(AND(AQ16&gt;=$J17,AQ16&lt;=$L17),AQ16+$M17,AQ16)))</f>
      </c>
      <c r="AR17">
        <f>IF(OR(AR16="",$K17=0),AR16,IF(AR16=$I17,$J17,IF(AND(AR16&gt;=$J17,AR16&lt;=$L17),AR16+$M17,AR16)))</f>
      </c>
      <c r="AS17">
        <f>IF(OR(AS16="",$K17=0),AS16,IF(AS16=$I17,$J17,IF(AND(AS16&gt;=$J17,AS16&lt;=$L17),AS16+$M17,AS16)))</f>
      </c>
      <c r="AT17">
        <f>IF(OR(AT16="",$K17=0),AT16,IF(AT16=$I17,$J17,IF(AND(AT16&gt;=$J17,AT16&lt;=$L17),AT16+$M17,AT16)))</f>
      </c>
      <c r="AU17">
        <f>IF(OR(AU16="",$K17=0),AU16,IF(AU16=$I17,$J17,IF(AND(AU16&gt;=$J17,AU16&lt;=$L17),AU16+$M17,AU16)))</f>
      </c>
      <c r="AV17">
        <f>IF(OR(AV16="",$K17=0),AV16,IF(AV16=$I17,$J17,IF(AND(AV16&gt;=$J17,AV16&lt;=$L17),AV16+$M17,AV16)))</f>
      </c>
      <c r="AW17">
        <f>IF(OR(AW16="",$K17=0),AW16,IF(AW16=$I17,$J17,IF(AND(AW16&gt;=$J17,AW16&lt;=$L17),AW16+$M17,AW16)))</f>
      </c>
      <c r="AX17">
        <f>IF(OR(AX16="",$K17=0),AX16,IF(AX16=$I17,$J17,IF(AND(AX16&gt;=$J17,AX16&lt;=$L17),AX16+$M17,AX16)))</f>
      </c>
      <c r="AY17">
        <f>IF(OR(AY16="",$K17=0),AY16,IF(AY16=$I17,$J17,IF(AND(AY16&gt;=$J17,AY16&lt;=$L17),AY16+$M17,AY16)))</f>
      </c>
      <c r="AZ17">
        <f>IF(OR(AZ16="",$K17=0),AZ16,IF(AZ16=$I17,$J17,IF(AND(AZ16&gt;=$J17,AZ16&lt;=$L17),AZ16+$M17,AZ16)))</f>
      </c>
      <c r="BA17">
        <f>IF(OR(BA16="",$K17=0),BA16,IF(BA16=$I17,$J17,IF(AND(BA16&gt;=$J17,BA16&lt;=$L17),BA16+$M17,BA16)))</f>
      </c>
    </row>
    <row r="18" ht="20" customHeight="1">
      <c r="A18" s="9">
        <v>13</v>
      </c>
      <c r="B18" s="25"/>
      <c r="C18" s="26"/>
      <c r="D18" s="26"/>
      <c r="E18" s="26"/>
      <c r="F18" s="26"/>
      <c r="G18" s="27">
        <f>IF(AND($C18="",$D18=""),"",IF(OR($C18="",$D18=""),"Type both players",IF(OR($I18="",$J18=""),"A name is not on the Players tab",IF($C18=$D18,"The same player twice",IF($I18&lt;$J18,"Challenges go up the ladder, so nothing moved",IF($I18-$J18&gt;Settings!$C$5,"More than "&amp;Settings!$C$5&amp;" places up, so nothing moved",IF($E18="","To play",IF($E18="Defender",$D18&amp;" stays at "&amp;$J18,IF((Settings!$C$6="Swap places"),$C18&amp;" and "&amp;$D18&amp;" swap places",$C18&amp;" moves up to "&amp;$J18)))))))))</f>
      </c>
      <c r="I18">
        <f>IF($C18="","",IFERROR(INDEX($N$17:$BA$17,1,MATCH($C18,Players!$B$6:$B$45,0)),""))</f>
      </c>
      <c r="J18">
        <f>IF($D18="","",IFERROR(INDEX($N$17:$BA$17,1,MATCH($D18,Players!$B$6:$B$45,0)),""))</f>
      </c>
      <c r="K18">
        <f>IF(AND($E18="Challenger",ISNUMBER($I18),ISNUMBER($J18),$C18&lt;&gt;$D18),IF(AND($I18&gt;$J18,$I18-$J18&lt;=Settings!$C$5),1,0),0)</f>
      </c>
      <c r="L18">
        <f>IF($K18=0,"",IF((Settings!$C$6="Swap places"),$J18,$I18-1))</f>
      </c>
      <c r="M18">
        <f>IF($K18=0,"",IF((Settings!$C$6="Swap places"),$I18-$J18,1))</f>
      </c>
      <c r="N18">
        <f>IF(OR(N17="",$K18=0),N17,IF(N17=$I18,$J18,IF(AND(N17&gt;=$J18,N17&lt;=$L18),N17+$M18,N17)))</f>
      </c>
      <c r="O18">
        <f>IF(OR(O17="",$K18=0),O17,IF(O17=$I18,$J18,IF(AND(O17&gt;=$J18,O17&lt;=$L18),O17+$M18,O17)))</f>
      </c>
      <c r="P18">
        <f>IF(OR(P17="",$K18=0),P17,IF(P17=$I18,$J18,IF(AND(P17&gt;=$J18,P17&lt;=$L18),P17+$M18,P17)))</f>
      </c>
      <c r="Q18">
        <f>IF(OR(Q17="",$K18=0),Q17,IF(Q17=$I18,$J18,IF(AND(Q17&gt;=$J18,Q17&lt;=$L18),Q17+$M18,Q17)))</f>
      </c>
      <c r="R18">
        <f>IF(OR(R17="",$K18=0),R17,IF(R17=$I18,$J18,IF(AND(R17&gt;=$J18,R17&lt;=$L18),R17+$M18,R17)))</f>
      </c>
      <c r="S18">
        <f>IF(OR(S17="",$K18=0),S17,IF(S17=$I18,$J18,IF(AND(S17&gt;=$J18,S17&lt;=$L18),S17+$M18,S17)))</f>
      </c>
      <c r="T18">
        <f>IF(OR(T17="",$K18=0),T17,IF(T17=$I18,$J18,IF(AND(T17&gt;=$J18,T17&lt;=$L18),T17+$M18,T17)))</f>
      </c>
      <c r="U18">
        <f>IF(OR(U17="",$K18=0),U17,IF(U17=$I18,$J18,IF(AND(U17&gt;=$J18,U17&lt;=$L18),U17+$M18,U17)))</f>
      </c>
      <c r="V18">
        <f>IF(OR(V17="",$K18=0),V17,IF(V17=$I18,$J18,IF(AND(V17&gt;=$J18,V17&lt;=$L18),V17+$M18,V17)))</f>
      </c>
      <c r="W18">
        <f>IF(OR(W17="",$K18=0),W17,IF(W17=$I18,$J18,IF(AND(W17&gt;=$J18,W17&lt;=$L18),W17+$M18,W17)))</f>
      </c>
      <c r="X18">
        <f>IF(OR(X17="",$K18=0),X17,IF(X17=$I18,$J18,IF(AND(X17&gt;=$J18,X17&lt;=$L18),X17+$M18,X17)))</f>
      </c>
      <c r="Y18">
        <f>IF(OR(Y17="",$K18=0),Y17,IF(Y17=$I18,$J18,IF(AND(Y17&gt;=$J18,Y17&lt;=$L18),Y17+$M18,Y17)))</f>
      </c>
      <c r="Z18">
        <f>IF(OR(Z17="",$K18=0),Z17,IF(Z17=$I18,$J18,IF(AND(Z17&gt;=$J18,Z17&lt;=$L18),Z17+$M18,Z17)))</f>
      </c>
      <c r="AA18">
        <f>IF(OR(AA17="",$K18=0),AA17,IF(AA17=$I18,$J18,IF(AND(AA17&gt;=$J18,AA17&lt;=$L18),AA17+$M18,AA17)))</f>
      </c>
      <c r="AB18">
        <f>IF(OR(AB17="",$K18=0),AB17,IF(AB17=$I18,$J18,IF(AND(AB17&gt;=$J18,AB17&lt;=$L18),AB17+$M18,AB17)))</f>
      </c>
      <c r="AC18">
        <f>IF(OR(AC17="",$K18=0),AC17,IF(AC17=$I18,$J18,IF(AND(AC17&gt;=$J18,AC17&lt;=$L18),AC17+$M18,AC17)))</f>
      </c>
      <c r="AD18">
        <f>IF(OR(AD17="",$K18=0),AD17,IF(AD17=$I18,$J18,IF(AND(AD17&gt;=$J18,AD17&lt;=$L18),AD17+$M18,AD17)))</f>
      </c>
      <c r="AE18">
        <f>IF(OR(AE17="",$K18=0),AE17,IF(AE17=$I18,$J18,IF(AND(AE17&gt;=$J18,AE17&lt;=$L18),AE17+$M18,AE17)))</f>
      </c>
      <c r="AF18">
        <f>IF(OR(AF17="",$K18=0),AF17,IF(AF17=$I18,$J18,IF(AND(AF17&gt;=$J18,AF17&lt;=$L18),AF17+$M18,AF17)))</f>
      </c>
      <c r="AG18">
        <f>IF(OR(AG17="",$K18=0),AG17,IF(AG17=$I18,$J18,IF(AND(AG17&gt;=$J18,AG17&lt;=$L18),AG17+$M18,AG17)))</f>
      </c>
      <c r="AH18">
        <f>IF(OR(AH17="",$K18=0),AH17,IF(AH17=$I18,$J18,IF(AND(AH17&gt;=$J18,AH17&lt;=$L18),AH17+$M18,AH17)))</f>
      </c>
      <c r="AI18">
        <f>IF(OR(AI17="",$K18=0),AI17,IF(AI17=$I18,$J18,IF(AND(AI17&gt;=$J18,AI17&lt;=$L18),AI17+$M18,AI17)))</f>
      </c>
      <c r="AJ18">
        <f>IF(OR(AJ17="",$K18=0),AJ17,IF(AJ17=$I18,$J18,IF(AND(AJ17&gt;=$J18,AJ17&lt;=$L18),AJ17+$M18,AJ17)))</f>
      </c>
      <c r="AK18">
        <f>IF(OR(AK17="",$K18=0),AK17,IF(AK17=$I18,$J18,IF(AND(AK17&gt;=$J18,AK17&lt;=$L18),AK17+$M18,AK17)))</f>
      </c>
      <c r="AL18">
        <f>IF(OR(AL17="",$K18=0),AL17,IF(AL17=$I18,$J18,IF(AND(AL17&gt;=$J18,AL17&lt;=$L18),AL17+$M18,AL17)))</f>
      </c>
      <c r="AM18">
        <f>IF(OR(AM17="",$K18=0),AM17,IF(AM17=$I18,$J18,IF(AND(AM17&gt;=$J18,AM17&lt;=$L18),AM17+$M18,AM17)))</f>
      </c>
      <c r="AN18">
        <f>IF(OR(AN17="",$K18=0),AN17,IF(AN17=$I18,$J18,IF(AND(AN17&gt;=$J18,AN17&lt;=$L18),AN17+$M18,AN17)))</f>
      </c>
      <c r="AO18">
        <f>IF(OR(AO17="",$K18=0),AO17,IF(AO17=$I18,$J18,IF(AND(AO17&gt;=$J18,AO17&lt;=$L18),AO17+$M18,AO17)))</f>
      </c>
      <c r="AP18">
        <f>IF(OR(AP17="",$K18=0),AP17,IF(AP17=$I18,$J18,IF(AND(AP17&gt;=$J18,AP17&lt;=$L18),AP17+$M18,AP17)))</f>
      </c>
      <c r="AQ18">
        <f>IF(OR(AQ17="",$K18=0),AQ17,IF(AQ17=$I18,$J18,IF(AND(AQ17&gt;=$J18,AQ17&lt;=$L18),AQ17+$M18,AQ17)))</f>
      </c>
      <c r="AR18">
        <f>IF(OR(AR17="",$K18=0),AR17,IF(AR17=$I18,$J18,IF(AND(AR17&gt;=$J18,AR17&lt;=$L18),AR17+$M18,AR17)))</f>
      </c>
      <c r="AS18">
        <f>IF(OR(AS17="",$K18=0),AS17,IF(AS17=$I18,$J18,IF(AND(AS17&gt;=$J18,AS17&lt;=$L18),AS17+$M18,AS17)))</f>
      </c>
      <c r="AT18">
        <f>IF(OR(AT17="",$K18=0),AT17,IF(AT17=$I18,$J18,IF(AND(AT17&gt;=$J18,AT17&lt;=$L18),AT17+$M18,AT17)))</f>
      </c>
      <c r="AU18">
        <f>IF(OR(AU17="",$K18=0),AU17,IF(AU17=$I18,$J18,IF(AND(AU17&gt;=$J18,AU17&lt;=$L18),AU17+$M18,AU17)))</f>
      </c>
      <c r="AV18">
        <f>IF(OR(AV17="",$K18=0),AV17,IF(AV17=$I18,$J18,IF(AND(AV17&gt;=$J18,AV17&lt;=$L18),AV17+$M18,AV17)))</f>
      </c>
      <c r="AW18">
        <f>IF(OR(AW17="",$K18=0),AW17,IF(AW17=$I18,$J18,IF(AND(AW17&gt;=$J18,AW17&lt;=$L18),AW17+$M18,AW17)))</f>
      </c>
      <c r="AX18">
        <f>IF(OR(AX17="",$K18=0),AX17,IF(AX17=$I18,$J18,IF(AND(AX17&gt;=$J18,AX17&lt;=$L18),AX17+$M18,AX17)))</f>
      </c>
      <c r="AY18">
        <f>IF(OR(AY17="",$K18=0),AY17,IF(AY17=$I18,$J18,IF(AND(AY17&gt;=$J18,AY17&lt;=$L18),AY17+$M18,AY17)))</f>
      </c>
      <c r="AZ18">
        <f>IF(OR(AZ17="",$K18=0),AZ17,IF(AZ17=$I18,$J18,IF(AND(AZ17&gt;=$J18,AZ17&lt;=$L18),AZ17+$M18,AZ17)))</f>
      </c>
      <c r="BA18">
        <f>IF(OR(BA17="",$K18=0),BA17,IF(BA17=$I18,$J18,IF(AND(BA17&gt;=$J18,BA17&lt;=$L18),BA17+$M18,BA17)))</f>
      </c>
    </row>
    <row r="19" ht="20" customHeight="1">
      <c r="A19" s="9">
        <v>14</v>
      </c>
      <c r="B19" s="25"/>
      <c r="C19" s="26"/>
      <c r="D19" s="26"/>
      <c r="E19" s="26"/>
      <c r="F19" s="26"/>
      <c r="G19" s="27">
        <f>IF(AND($C19="",$D19=""),"",IF(OR($C19="",$D19=""),"Type both players",IF(OR($I19="",$J19=""),"A name is not on the Players tab",IF($C19=$D19,"The same player twice",IF($I19&lt;$J19,"Challenges go up the ladder, so nothing moved",IF($I19-$J19&gt;Settings!$C$5,"More than "&amp;Settings!$C$5&amp;" places up, so nothing moved",IF($E19="","To play",IF($E19="Defender",$D19&amp;" stays at "&amp;$J19,IF((Settings!$C$6="Swap places"),$C19&amp;" and "&amp;$D19&amp;" swap places",$C19&amp;" moves up to "&amp;$J19)))))))))</f>
      </c>
      <c r="I19">
        <f>IF($C19="","",IFERROR(INDEX($N$18:$BA$18,1,MATCH($C19,Players!$B$6:$B$45,0)),""))</f>
      </c>
      <c r="J19">
        <f>IF($D19="","",IFERROR(INDEX($N$18:$BA$18,1,MATCH($D19,Players!$B$6:$B$45,0)),""))</f>
      </c>
      <c r="K19">
        <f>IF(AND($E19="Challenger",ISNUMBER($I19),ISNUMBER($J19),$C19&lt;&gt;$D19),IF(AND($I19&gt;$J19,$I19-$J19&lt;=Settings!$C$5),1,0),0)</f>
      </c>
      <c r="L19">
        <f>IF($K19=0,"",IF((Settings!$C$6="Swap places"),$J19,$I19-1))</f>
      </c>
      <c r="M19">
        <f>IF($K19=0,"",IF((Settings!$C$6="Swap places"),$I19-$J19,1))</f>
      </c>
      <c r="N19">
        <f>IF(OR(N18="",$K19=0),N18,IF(N18=$I19,$J19,IF(AND(N18&gt;=$J19,N18&lt;=$L19),N18+$M19,N18)))</f>
      </c>
      <c r="O19">
        <f>IF(OR(O18="",$K19=0),O18,IF(O18=$I19,$J19,IF(AND(O18&gt;=$J19,O18&lt;=$L19),O18+$M19,O18)))</f>
      </c>
      <c r="P19">
        <f>IF(OR(P18="",$K19=0),P18,IF(P18=$I19,$J19,IF(AND(P18&gt;=$J19,P18&lt;=$L19),P18+$M19,P18)))</f>
      </c>
      <c r="Q19">
        <f>IF(OR(Q18="",$K19=0),Q18,IF(Q18=$I19,$J19,IF(AND(Q18&gt;=$J19,Q18&lt;=$L19),Q18+$M19,Q18)))</f>
      </c>
      <c r="R19">
        <f>IF(OR(R18="",$K19=0),R18,IF(R18=$I19,$J19,IF(AND(R18&gt;=$J19,R18&lt;=$L19),R18+$M19,R18)))</f>
      </c>
      <c r="S19">
        <f>IF(OR(S18="",$K19=0),S18,IF(S18=$I19,$J19,IF(AND(S18&gt;=$J19,S18&lt;=$L19),S18+$M19,S18)))</f>
      </c>
      <c r="T19">
        <f>IF(OR(T18="",$K19=0),T18,IF(T18=$I19,$J19,IF(AND(T18&gt;=$J19,T18&lt;=$L19),T18+$M19,T18)))</f>
      </c>
      <c r="U19">
        <f>IF(OR(U18="",$K19=0),U18,IF(U18=$I19,$J19,IF(AND(U18&gt;=$J19,U18&lt;=$L19),U18+$M19,U18)))</f>
      </c>
      <c r="V19">
        <f>IF(OR(V18="",$K19=0),V18,IF(V18=$I19,$J19,IF(AND(V18&gt;=$J19,V18&lt;=$L19),V18+$M19,V18)))</f>
      </c>
      <c r="W19">
        <f>IF(OR(W18="",$K19=0),W18,IF(W18=$I19,$J19,IF(AND(W18&gt;=$J19,W18&lt;=$L19),W18+$M19,W18)))</f>
      </c>
      <c r="X19">
        <f>IF(OR(X18="",$K19=0),X18,IF(X18=$I19,$J19,IF(AND(X18&gt;=$J19,X18&lt;=$L19),X18+$M19,X18)))</f>
      </c>
      <c r="Y19">
        <f>IF(OR(Y18="",$K19=0),Y18,IF(Y18=$I19,$J19,IF(AND(Y18&gt;=$J19,Y18&lt;=$L19),Y18+$M19,Y18)))</f>
      </c>
      <c r="Z19">
        <f>IF(OR(Z18="",$K19=0),Z18,IF(Z18=$I19,$J19,IF(AND(Z18&gt;=$J19,Z18&lt;=$L19),Z18+$M19,Z18)))</f>
      </c>
      <c r="AA19">
        <f>IF(OR(AA18="",$K19=0),AA18,IF(AA18=$I19,$J19,IF(AND(AA18&gt;=$J19,AA18&lt;=$L19),AA18+$M19,AA18)))</f>
      </c>
      <c r="AB19">
        <f>IF(OR(AB18="",$K19=0),AB18,IF(AB18=$I19,$J19,IF(AND(AB18&gt;=$J19,AB18&lt;=$L19),AB18+$M19,AB18)))</f>
      </c>
      <c r="AC19">
        <f>IF(OR(AC18="",$K19=0),AC18,IF(AC18=$I19,$J19,IF(AND(AC18&gt;=$J19,AC18&lt;=$L19),AC18+$M19,AC18)))</f>
      </c>
      <c r="AD19">
        <f>IF(OR(AD18="",$K19=0),AD18,IF(AD18=$I19,$J19,IF(AND(AD18&gt;=$J19,AD18&lt;=$L19),AD18+$M19,AD18)))</f>
      </c>
      <c r="AE19">
        <f>IF(OR(AE18="",$K19=0),AE18,IF(AE18=$I19,$J19,IF(AND(AE18&gt;=$J19,AE18&lt;=$L19),AE18+$M19,AE18)))</f>
      </c>
      <c r="AF19">
        <f>IF(OR(AF18="",$K19=0),AF18,IF(AF18=$I19,$J19,IF(AND(AF18&gt;=$J19,AF18&lt;=$L19),AF18+$M19,AF18)))</f>
      </c>
      <c r="AG19">
        <f>IF(OR(AG18="",$K19=0),AG18,IF(AG18=$I19,$J19,IF(AND(AG18&gt;=$J19,AG18&lt;=$L19),AG18+$M19,AG18)))</f>
      </c>
      <c r="AH19">
        <f>IF(OR(AH18="",$K19=0),AH18,IF(AH18=$I19,$J19,IF(AND(AH18&gt;=$J19,AH18&lt;=$L19),AH18+$M19,AH18)))</f>
      </c>
      <c r="AI19">
        <f>IF(OR(AI18="",$K19=0),AI18,IF(AI18=$I19,$J19,IF(AND(AI18&gt;=$J19,AI18&lt;=$L19),AI18+$M19,AI18)))</f>
      </c>
      <c r="AJ19">
        <f>IF(OR(AJ18="",$K19=0),AJ18,IF(AJ18=$I19,$J19,IF(AND(AJ18&gt;=$J19,AJ18&lt;=$L19),AJ18+$M19,AJ18)))</f>
      </c>
      <c r="AK19">
        <f>IF(OR(AK18="",$K19=0),AK18,IF(AK18=$I19,$J19,IF(AND(AK18&gt;=$J19,AK18&lt;=$L19),AK18+$M19,AK18)))</f>
      </c>
      <c r="AL19">
        <f>IF(OR(AL18="",$K19=0),AL18,IF(AL18=$I19,$J19,IF(AND(AL18&gt;=$J19,AL18&lt;=$L19),AL18+$M19,AL18)))</f>
      </c>
      <c r="AM19">
        <f>IF(OR(AM18="",$K19=0),AM18,IF(AM18=$I19,$J19,IF(AND(AM18&gt;=$J19,AM18&lt;=$L19),AM18+$M19,AM18)))</f>
      </c>
      <c r="AN19">
        <f>IF(OR(AN18="",$K19=0),AN18,IF(AN18=$I19,$J19,IF(AND(AN18&gt;=$J19,AN18&lt;=$L19),AN18+$M19,AN18)))</f>
      </c>
      <c r="AO19">
        <f>IF(OR(AO18="",$K19=0),AO18,IF(AO18=$I19,$J19,IF(AND(AO18&gt;=$J19,AO18&lt;=$L19),AO18+$M19,AO18)))</f>
      </c>
      <c r="AP19">
        <f>IF(OR(AP18="",$K19=0),AP18,IF(AP18=$I19,$J19,IF(AND(AP18&gt;=$J19,AP18&lt;=$L19),AP18+$M19,AP18)))</f>
      </c>
      <c r="AQ19">
        <f>IF(OR(AQ18="",$K19=0),AQ18,IF(AQ18=$I19,$J19,IF(AND(AQ18&gt;=$J19,AQ18&lt;=$L19),AQ18+$M19,AQ18)))</f>
      </c>
      <c r="AR19">
        <f>IF(OR(AR18="",$K19=0),AR18,IF(AR18=$I19,$J19,IF(AND(AR18&gt;=$J19,AR18&lt;=$L19),AR18+$M19,AR18)))</f>
      </c>
      <c r="AS19">
        <f>IF(OR(AS18="",$K19=0),AS18,IF(AS18=$I19,$J19,IF(AND(AS18&gt;=$J19,AS18&lt;=$L19),AS18+$M19,AS18)))</f>
      </c>
      <c r="AT19">
        <f>IF(OR(AT18="",$K19=0),AT18,IF(AT18=$I19,$J19,IF(AND(AT18&gt;=$J19,AT18&lt;=$L19),AT18+$M19,AT18)))</f>
      </c>
      <c r="AU19">
        <f>IF(OR(AU18="",$K19=0),AU18,IF(AU18=$I19,$J19,IF(AND(AU18&gt;=$J19,AU18&lt;=$L19),AU18+$M19,AU18)))</f>
      </c>
      <c r="AV19">
        <f>IF(OR(AV18="",$K19=0),AV18,IF(AV18=$I19,$J19,IF(AND(AV18&gt;=$J19,AV18&lt;=$L19),AV18+$M19,AV18)))</f>
      </c>
      <c r="AW19">
        <f>IF(OR(AW18="",$K19=0),AW18,IF(AW18=$I19,$J19,IF(AND(AW18&gt;=$J19,AW18&lt;=$L19),AW18+$M19,AW18)))</f>
      </c>
      <c r="AX19">
        <f>IF(OR(AX18="",$K19=0),AX18,IF(AX18=$I19,$J19,IF(AND(AX18&gt;=$J19,AX18&lt;=$L19),AX18+$M19,AX18)))</f>
      </c>
      <c r="AY19">
        <f>IF(OR(AY18="",$K19=0),AY18,IF(AY18=$I19,$J19,IF(AND(AY18&gt;=$J19,AY18&lt;=$L19),AY18+$M19,AY18)))</f>
      </c>
      <c r="AZ19">
        <f>IF(OR(AZ18="",$K19=0),AZ18,IF(AZ18=$I19,$J19,IF(AND(AZ18&gt;=$J19,AZ18&lt;=$L19),AZ18+$M19,AZ18)))</f>
      </c>
      <c r="BA19">
        <f>IF(OR(BA18="",$K19=0),BA18,IF(BA18=$I19,$J19,IF(AND(BA18&gt;=$J19,BA18&lt;=$L19),BA18+$M19,BA18)))</f>
      </c>
    </row>
    <row r="20" ht="20" customHeight="1">
      <c r="A20" s="9">
        <v>15</v>
      </c>
      <c r="B20" s="25"/>
      <c r="C20" s="26"/>
      <c r="D20" s="26"/>
      <c r="E20" s="26"/>
      <c r="F20" s="26"/>
      <c r="G20" s="27">
        <f>IF(AND($C20="",$D20=""),"",IF(OR($C20="",$D20=""),"Type both players",IF(OR($I20="",$J20=""),"A name is not on the Players tab",IF($C20=$D20,"The same player twice",IF($I20&lt;$J20,"Challenges go up the ladder, so nothing moved",IF($I20-$J20&gt;Settings!$C$5,"More than "&amp;Settings!$C$5&amp;" places up, so nothing moved",IF($E20="","To play",IF($E20="Defender",$D20&amp;" stays at "&amp;$J20,IF((Settings!$C$6="Swap places"),$C20&amp;" and "&amp;$D20&amp;" swap places",$C20&amp;" moves up to "&amp;$J20)))))))))</f>
      </c>
      <c r="I20">
        <f>IF($C20="","",IFERROR(INDEX($N$19:$BA$19,1,MATCH($C20,Players!$B$6:$B$45,0)),""))</f>
      </c>
      <c r="J20">
        <f>IF($D20="","",IFERROR(INDEX($N$19:$BA$19,1,MATCH($D20,Players!$B$6:$B$45,0)),""))</f>
      </c>
      <c r="K20">
        <f>IF(AND($E20="Challenger",ISNUMBER($I20),ISNUMBER($J20),$C20&lt;&gt;$D20),IF(AND($I20&gt;$J20,$I20-$J20&lt;=Settings!$C$5),1,0),0)</f>
      </c>
      <c r="L20">
        <f>IF($K20=0,"",IF((Settings!$C$6="Swap places"),$J20,$I20-1))</f>
      </c>
      <c r="M20">
        <f>IF($K20=0,"",IF((Settings!$C$6="Swap places"),$I20-$J20,1))</f>
      </c>
      <c r="N20">
        <f>IF(OR(N19="",$K20=0),N19,IF(N19=$I20,$J20,IF(AND(N19&gt;=$J20,N19&lt;=$L20),N19+$M20,N19)))</f>
      </c>
      <c r="O20">
        <f>IF(OR(O19="",$K20=0),O19,IF(O19=$I20,$J20,IF(AND(O19&gt;=$J20,O19&lt;=$L20),O19+$M20,O19)))</f>
      </c>
      <c r="P20">
        <f>IF(OR(P19="",$K20=0),P19,IF(P19=$I20,$J20,IF(AND(P19&gt;=$J20,P19&lt;=$L20),P19+$M20,P19)))</f>
      </c>
      <c r="Q20">
        <f>IF(OR(Q19="",$K20=0),Q19,IF(Q19=$I20,$J20,IF(AND(Q19&gt;=$J20,Q19&lt;=$L20),Q19+$M20,Q19)))</f>
      </c>
      <c r="R20">
        <f>IF(OR(R19="",$K20=0),R19,IF(R19=$I20,$J20,IF(AND(R19&gt;=$J20,R19&lt;=$L20),R19+$M20,R19)))</f>
      </c>
      <c r="S20">
        <f>IF(OR(S19="",$K20=0),S19,IF(S19=$I20,$J20,IF(AND(S19&gt;=$J20,S19&lt;=$L20),S19+$M20,S19)))</f>
      </c>
      <c r="T20">
        <f>IF(OR(T19="",$K20=0),T19,IF(T19=$I20,$J20,IF(AND(T19&gt;=$J20,T19&lt;=$L20),T19+$M20,T19)))</f>
      </c>
      <c r="U20">
        <f>IF(OR(U19="",$K20=0),U19,IF(U19=$I20,$J20,IF(AND(U19&gt;=$J20,U19&lt;=$L20),U19+$M20,U19)))</f>
      </c>
      <c r="V20">
        <f>IF(OR(V19="",$K20=0),V19,IF(V19=$I20,$J20,IF(AND(V19&gt;=$J20,V19&lt;=$L20),V19+$M20,V19)))</f>
      </c>
      <c r="W20">
        <f>IF(OR(W19="",$K20=0),W19,IF(W19=$I20,$J20,IF(AND(W19&gt;=$J20,W19&lt;=$L20),W19+$M20,W19)))</f>
      </c>
      <c r="X20">
        <f>IF(OR(X19="",$K20=0),X19,IF(X19=$I20,$J20,IF(AND(X19&gt;=$J20,X19&lt;=$L20),X19+$M20,X19)))</f>
      </c>
      <c r="Y20">
        <f>IF(OR(Y19="",$K20=0),Y19,IF(Y19=$I20,$J20,IF(AND(Y19&gt;=$J20,Y19&lt;=$L20),Y19+$M20,Y19)))</f>
      </c>
      <c r="Z20">
        <f>IF(OR(Z19="",$K20=0),Z19,IF(Z19=$I20,$J20,IF(AND(Z19&gt;=$J20,Z19&lt;=$L20),Z19+$M20,Z19)))</f>
      </c>
      <c r="AA20">
        <f>IF(OR(AA19="",$K20=0),AA19,IF(AA19=$I20,$J20,IF(AND(AA19&gt;=$J20,AA19&lt;=$L20),AA19+$M20,AA19)))</f>
      </c>
      <c r="AB20">
        <f>IF(OR(AB19="",$K20=0),AB19,IF(AB19=$I20,$J20,IF(AND(AB19&gt;=$J20,AB19&lt;=$L20),AB19+$M20,AB19)))</f>
      </c>
      <c r="AC20">
        <f>IF(OR(AC19="",$K20=0),AC19,IF(AC19=$I20,$J20,IF(AND(AC19&gt;=$J20,AC19&lt;=$L20),AC19+$M20,AC19)))</f>
      </c>
      <c r="AD20">
        <f>IF(OR(AD19="",$K20=0),AD19,IF(AD19=$I20,$J20,IF(AND(AD19&gt;=$J20,AD19&lt;=$L20),AD19+$M20,AD19)))</f>
      </c>
      <c r="AE20">
        <f>IF(OR(AE19="",$K20=0),AE19,IF(AE19=$I20,$J20,IF(AND(AE19&gt;=$J20,AE19&lt;=$L20),AE19+$M20,AE19)))</f>
      </c>
      <c r="AF20">
        <f>IF(OR(AF19="",$K20=0),AF19,IF(AF19=$I20,$J20,IF(AND(AF19&gt;=$J20,AF19&lt;=$L20),AF19+$M20,AF19)))</f>
      </c>
      <c r="AG20">
        <f>IF(OR(AG19="",$K20=0),AG19,IF(AG19=$I20,$J20,IF(AND(AG19&gt;=$J20,AG19&lt;=$L20),AG19+$M20,AG19)))</f>
      </c>
      <c r="AH20">
        <f>IF(OR(AH19="",$K20=0),AH19,IF(AH19=$I20,$J20,IF(AND(AH19&gt;=$J20,AH19&lt;=$L20),AH19+$M20,AH19)))</f>
      </c>
      <c r="AI20">
        <f>IF(OR(AI19="",$K20=0),AI19,IF(AI19=$I20,$J20,IF(AND(AI19&gt;=$J20,AI19&lt;=$L20),AI19+$M20,AI19)))</f>
      </c>
      <c r="AJ20">
        <f>IF(OR(AJ19="",$K20=0),AJ19,IF(AJ19=$I20,$J20,IF(AND(AJ19&gt;=$J20,AJ19&lt;=$L20),AJ19+$M20,AJ19)))</f>
      </c>
      <c r="AK20">
        <f>IF(OR(AK19="",$K20=0),AK19,IF(AK19=$I20,$J20,IF(AND(AK19&gt;=$J20,AK19&lt;=$L20),AK19+$M20,AK19)))</f>
      </c>
      <c r="AL20">
        <f>IF(OR(AL19="",$K20=0),AL19,IF(AL19=$I20,$J20,IF(AND(AL19&gt;=$J20,AL19&lt;=$L20),AL19+$M20,AL19)))</f>
      </c>
      <c r="AM20">
        <f>IF(OR(AM19="",$K20=0),AM19,IF(AM19=$I20,$J20,IF(AND(AM19&gt;=$J20,AM19&lt;=$L20),AM19+$M20,AM19)))</f>
      </c>
      <c r="AN20">
        <f>IF(OR(AN19="",$K20=0),AN19,IF(AN19=$I20,$J20,IF(AND(AN19&gt;=$J20,AN19&lt;=$L20),AN19+$M20,AN19)))</f>
      </c>
      <c r="AO20">
        <f>IF(OR(AO19="",$K20=0),AO19,IF(AO19=$I20,$J20,IF(AND(AO19&gt;=$J20,AO19&lt;=$L20),AO19+$M20,AO19)))</f>
      </c>
      <c r="AP20">
        <f>IF(OR(AP19="",$K20=0),AP19,IF(AP19=$I20,$J20,IF(AND(AP19&gt;=$J20,AP19&lt;=$L20),AP19+$M20,AP19)))</f>
      </c>
      <c r="AQ20">
        <f>IF(OR(AQ19="",$K20=0),AQ19,IF(AQ19=$I20,$J20,IF(AND(AQ19&gt;=$J20,AQ19&lt;=$L20),AQ19+$M20,AQ19)))</f>
      </c>
      <c r="AR20">
        <f>IF(OR(AR19="",$K20=0),AR19,IF(AR19=$I20,$J20,IF(AND(AR19&gt;=$J20,AR19&lt;=$L20),AR19+$M20,AR19)))</f>
      </c>
      <c r="AS20">
        <f>IF(OR(AS19="",$K20=0),AS19,IF(AS19=$I20,$J20,IF(AND(AS19&gt;=$J20,AS19&lt;=$L20),AS19+$M20,AS19)))</f>
      </c>
      <c r="AT20">
        <f>IF(OR(AT19="",$K20=0),AT19,IF(AT19=$I20,$J20,IF(AND(AT19&gt;=$J20,AT19&lt;=$L20),AT19+$M20,AT19)))</f>
      </c>
      <c r="AU20">
        <f>IF(OR(AU19="",$K20=0),AU19,IF(AU19=$I20,$J20,IF(AND(AU19&gt;=$J20,AU19&lt;=$L20),AU19+$M20,AU19)))</f>
      </c>
      <c r="AV20">
        <f>IF(OR(AV19="",$K20=0),AV19,IF(AV19=$I20,$J20,IF(AND(AV19&gt;=$J20,AV19&lt;=$L20),AV19+$M20,AV19)))</f>
      </c>
      <c r="AW20">
        <f>IF(OR(AW19="",$K20=0),AW19,IF(AW19=$I20,$J20,IF(AND(AW19&gt;=$J20,AW19&lt;=$L20),AW19+$M20,AW19)))</f>
      </c>
      <c r="AX20">
        <f>IF(OR(AX19="",$K20=0),AX19,IF(AX19=$I20,$J20,IF(AND(AX19&gt;=$J20,AX19&lt;=$L20),AX19+$M20,AX19)))</f>
      </c>
      <c r="AY20">
        <f>IF(OR(AY19="",$K20=0),AY19,IF(AY19=$I20,$J20,IF(AND(AY19&gt;=$J20,AY19&lt;=$L20),AY19+$M20,AY19)))</f>
      </c>
      <c r="AZ20">
        <f>IF(OR(AZ19="",$K20=0),AZ19,IF(AZ19=$I20,$J20,IF(AND(AZ19&gt;=$J20,AZ19&lt;=$L20),AZ19+$M20,AZ19)))</f>
      </c>
      <c r="BA20">
        <f>IF(OR(BA19="",$K20=0),BA19,IF(BA19=$I20,$J20,IF(AND(BA19&gt;=$J20,BA19&lt;=$L20),BA19+$M20,BA19)))</f>
      </c>
    </row>
    <row r="21" ht="20" customHeight="1">
      <c r="A21" s="9">
        <v>16</v>
      </c>
      <c r="B21" s="25"/>
      <c r="C21" s="26"/>
      <c r="D21" s="26"/>
      <c r="E21" s="26"/>
      <c r="F21" s="26"/>
      <c r="G21" s="27">
        <f>IF(AND($C21="",$D21=""),"",IF(OR($C21="",$D21=""),"Type both players",IF(OR($I21="",$J21=""),"A name is not on the Players tab",IF($C21=$D21,"The same player twice",IF($I21&lt;$J21,"Challenges go up the ladder, so nothing moved",IF($I21-$J21&gt;Settings!$C$5,"More than "&amp;Settings!$C$5&amp;" places up, so nothing moved",IF($E21="","To play",IF($E21="Defender",$D21&amp;" stays at "&amp;$J21,IF((Settings!$C$6="Swap places"),$C21&amp;" and "&amp;$D21&amp;" swap places",$C21&amp;" moves up to "&amp;$J21)))))))))</f>
      </c>
      <c r="I21">
        <f>IF($C21="","",IFERROR(INDEX($N$20:$BA$20,1,MATCH($C21,Players!$B$6:$B$45,0)),""))</f>
      </c>
      <c r="J21">
        <f>IF($D21="","",IFERROR(INDEX($N$20:$BA$20,1,MATCH($D21,Players!$B$6:$B$45,0)),""))</f>
      </c>
      <c r="K21">
        <f>IF(AND($E21="Challenger",ISNUMBER($I21),ISNUMBER($J21),$C21&lt;&gt;$D21),IF(AND($I21&gt;$J21,$I21-$J21&lt;=Settings!$C$5),1,0),0)</f>
      </c>
      <c r="L21">
        <f>IF($K21=0,"",IF((Settings!$C$6="Swap places"),$J21,$I21-1))</f>
      </c>
      <c r="M21">
        <f>IF($K21=0,"",IF((Settings!$C$6="Swap places"),$I21-$J21,1))</f>
      </c>
      <c r="N21">
        <f>IF(OR(N20="",$K21=0),N20,IF(N20=$I21,$J21,IF(AND(N20&gt;=$J21,N20&lt;=$L21),N20+$M21,N20)))</f>
      </c>
      <c r="O21">
        <f>IF(OR(O20="",$K21=0),O20,IF(O20=$I21,$J21,IF(AND(O20&gt;=$J21,O20&lt;=$L21),O20+$M21,O20)))</f>
      </c>
      <c r="P21">
        <f>IF(OR(P20="",$K21=0),P20,IF(P20=$I21,$J21,IF(AND(P20&gt;=$J21,P20&lt;=$L21),P20+$M21,P20)))</f>
      </c>
      <c r="Q21">
        <f>IF(OR(Q20="",$K21=0),Q20,IF(Q20=$I21,$J21,IF(AND(Q20&gt;=$J21,Q20&lt;=$L21),Q20+$M21,Q20)))</f>
      </c>
      <c r="R21">
        <f>IF(OR(R20="",$K21=0),R20,IF(R20=$I21,$J21,IF(AND(R20&gt;=$J21,R20&lt;=$L21),R20+$M21,R20)))</f>
      </c>
      <c r="S21">
        <f>IF(OR(S20="",$K21=0),S20,IF(S20=$I21,$J21,IF(AND(S20&gt;=$J21,S20&lt;=$L21),S20+$M21,S20)))</f>
      </c>
      <c r="T21">
        <f>IF(OR(T20="",$K21=0),T20,IF(T20=$I21,$J21,IF(AND(T20&gt;=$J21,T20&lt;=$L21),T20+$M21,T20)))</f>
      </c>
      <c r="U21">
        <f>IF(OR(U20="",$K21=0),U20,IF(U20=$I21,$J21,IF(AND(U20&gt;=$J21,U20&lt;=$L21),U20+$M21,U20)))</f>
      </c>
      <c r="V21">
        <f>IF(OR(V20="",$K21=0),V20,IF(V20=$I21,$J21,IF(AND(V20&gt;=$J21,V20&lt;=$L21),V20+$M21,V20)))</f>
      </c>
      <c r="W21">
        <f>IF(OR(W20="",$K21=0),W20,IF(W20=$I21,$J21,IF(AND(W20&gt;=$J21,W20&lt;=$L21),W20+$M21,W20)))</f>
      </c>
      <c r="X21">
        <f>IF(OR(X20="",$K21=0),X20,IF(X20=$I21,$J21,IF(AND(X20&gt;=$J21,X20&lt;=$L21),X20+$M21,X20)))</f>
      </c>
      <c r="Y21">
        <f>IF(OR(Y20="",$K21=0),Y20,IF(Y20=$I21,$J21,IF(AND(Y20&gt;=$J21,Y20&lt;=$L21),Y20+$M21,Y20)))</f>
      </c>
      <c r="Z21">
        <f>IF(OR(Z20="",$K21=0),Z20,IF(Z20=$I21,$J21,IF(AND(Z20&gt;=$J21,Z20&lt;=$L21),Z20+$M21,Z20)))</f>
      </c>
      <c r="AA21">
        <f>IF(OR(AA20="",$K21=0),AA20,IF(AA20=$I21,$J21,IF(AND(AA20&gt;=$J21,AA20&lt;=$L21),AA20+$M21,AA20)))</f>
      </c>
      <c r="AB21">
        <f>IF(OR(AB20="",$K21=0),AB20,IF(AB20=$I21,$J21,IF(AND(AB20&gt;=$J21,AB20&lt;=$L21),AB20+$M21,AB20)))</f>
      </c>
      <c r="AC21">
        <f>IF(OR(AC20="",$K21=0),AC20,IF(AC20=$I21,$J21,IF(AND(AC20&gt;=$J21,AC20&lt;=$L21),AC20+$M21,AC20)))</f>
      </c>
      <c r="AD21">
        <f>IF(OR(AD20="",$K21=0),AD20,IF(AD20=$I21,$J21,IF(AND(AD20&gt;=$J21,AD20&lt;=$L21),AD20+$M21,AD20)))</f>
      </c>
      <c r="AE21">
        <f>IF(OR(AE20="",$K21=0),AE20,IF(AE20=$I21,$J21,IF(AND(AE20&gt;=$J21,AE20&lt;=$L21),AE20+$M21,AE20)))</f>
      </c>
      <c r="AF21">
        <f>IF(OR(AF20="",$K21=0),AF20,IF(AF20=$I21,$J21,IF(AND(AF20&gt;=$J21,AF20&lt;=$L21),AF20+$M21,AF20)))</f>
      </c>
      <c r="AG21">
        <f>IF(OR(AG20="",$K21=0),AG20,IF(AG20=$I21,$J21,IF(AND(AG20&gt;=$J21,AG20&lt;=$L21),AG20+$M21,AG20)))</f>
      </c>
      <c r="AH21">
        <f>IF(OR(AH20="",$K21=0),AH20,IF(AH20=$I21,$J21,IF(AND(AH20&gt;=$J21,AH20&lt;=$L21),AH20+$M21,AH20)))</f>
      </c>
      <c r="AI21">
        <f>IF(OR(AI20="",$K21=0),AI20,IF(AI20=$I21,$J21,IF(AND(AI20&gt;=$J21,AI20&lt;=$L21),AI20+$M21,AI20)))</f>
      </c>
      <c r="AJ21">
        <f>IF(OR(AJ20="",$K21=0),AJ20,IF(AJ20=$I21,$J21,IF(AND(AJ20&gt;=$J21,AJ20&lt;=$L21),AJ20+$M21,AJ20)))</f>
      </c>
      <c r="AK21">
        <f>IF(OR(AK20="",$K21=0),AK20,IF(AK20=$I21,$J21,IF(AND(AK20&gt;=$J21,AK20&lt;=$L21),AK20+$M21,AK20)))</f>
      </c>
      <c r="AL21">
        <f>IF(OR(AL20="",$K21=0),AL20,IF(AL20=$I21,$J21,IF(AND(AL20&gt;=$J21,AL20&lt;=$L21),AL20+$M21,AL20)))</f>
      </c>
      <c r="AM21">
        <f>IF(OR(AM20="",$K21=0),AM20,IF(AM20=$I21,$J21,IF(AND(AM20&gt;=$J21,AM20&lt;=$L21),AM20+$M21,AM20)))</f>
      </c>
      <c r="AN21">
        <f>IF(OR(AN20="",$K21=0),AN20,IF(AN20=$I21,$J21,IF(AND(AN20&gt;=$J21,AN20&lt;=$L21),AN20+$M21,AN20)))</f>
      </c>
      <c r="AO21">
        <f>IF(OR(AO20="",$K21=0),AO20,IF(AO20=$I21,$J21,IF(AND(AO20&gt;=$J21,AO20&lt;=$L21),AO20+$M21,AO20)))</f>
      </c>
      <c r="AP21">
        <f>IF(OR(AP20="",$K21=0),AP20,IF(AP20=$I21,$J21,IF(AND(AP20&gt;=$J21,AP20&lt;=$L21),AP20+$M21,AP20)))</f>
      </c>
      <c r="AQ21">
        <f>IF(OR(AQ20="",$K21=0),AQ20,IF(AQ20=$I21,$J21,IF(AND(AQ20&gt;=$J21,AQ20&lt;=$L21),AQ20+$M21,AQ20)))</f>
      </c>
      <c r="AR21">
        <f>IF(OR(AR20="",$K21=0),AR20,IF(AR20=$I21,$J21,IF(AND(AR20&gt;=$J21,AR20&lt;=$L21),AR20+$M21,AR20)))</f>
      </c>
      <c r="AS21">
        <f>IF(OR(AS20="",$K21=0),AS20,IF(AS20=$I21,$J21,IF(AND(AS20&gt;=$J21,AS20&lt;=$L21),AS20+$M21,AS20)))</f>
      </c>
      <c r="AT21">
        <f>IF(OR(AT20="",$K21=0),AT20,IF(AT20=$I21,$J21,IF(AND(AT20&gt;=$J21,AT20&lt;=$L21),AT20+$M21,AT20)))</f>
      </c>
      <c r="AU21">
        <f>IF(OR(AU20="",$K21=0),AU20,IF(AU20=$I21,$J21,IF(AND(AU20&gt;=$J21,AU20&lt;=$L21),AU20+$M21,AU20)))</f>
      </c>
      <c r="AV21">
        <f>IF(OR(AV20="",$K21=0),AV20,IF(AV20=$I21,$J21,IF(AND(AV20&gt;=$J21,AV20&lt;=$L21),AV20+$M21,AV20)))</f>
      </c>
      <c r="AW21">
        <f>IF(OR(AW20="",$K21=0),AW20,IF(AW20=$I21,$J21,IF(AND(AW20&gt;=$J21,AW20&lt;=$L21),AW20+$M21,AW20)))</f>
      </c>
      <c r="AX21">
        <f>IF(OR(AX20="",$K21=0),AX20,IF(AX20=$I21,$J21,IF(AND(AX20&gt;=$J21,AX20&lt;=$L21),AX20+$M21,AX20)))</f>
      </c>
      <c r="AY21">
        <f>IF(OR(AY20="",$K21=0),AY20,IF(AY20=$I21,$J21,IF(AND(AY20&gt;=$J21,AY20&lt;=$L21),AY20+$M21,AY20)))</f>
      </c>
      <c r="AZ21">
        <f>IF(OR(AZ20="",$K21=0),AZ20,IF(AZ20=$I21,$J21,IF(AND(AZ20&gt;=$J21,AZ20&lt;=$L21),AZ20+$M21,AZ20)))</f>
      </c>
      <c r="BA21">
        <f>IF(OR(BA20="",$K21=0),BA20,IF(BA20=$I21,$J21,IF(AND(BA20&gt;=$J21,BA20&lt;=$L21),BA20+$M21,BA20)))</f>
      </c>
    </row>
    <row r="22" ht="20" customHeight="1">
      <c r="A22" s="9">
        <v>17</v>
      </c>
      <c r="B22" s="25"/>
      <c r="C22" s="26"/>
      <c r="D22" s="26"/>
      <c r="E22" s="26"/>
      <c r="F22" s="26"/>
      <c r="G22" s="27">
        <f>IF(AND($C22="",$D22=""),"",IF(OR($C22="",$D22=""),"Type both players",IF(OR($I22="",$J22=""),"A name is not on the Players tab",IF($C22=$D22,"The same player twice",IF($I22&lt;$J22,"Challenges go up the ladder, so nothing moved",IF($I22-$J22&gt;Settings!$C$5,"More than "&amp;Settings!$C$5&amp;" places up, so nothing moved",IF($E22="","To play",IF($E22="Defender",$D22&amp;" stays at "&amp;$J22,IF((Settings!$C$6="Swap places"),$C22&amp;" and "&amp;$D22&amp;" swap places",$C22&amp;" moves up to "&amp;$J22)))))))))</f>
      </c>
      <c r="I22">
        <f>IF($C22="","",IFERROR(INDEX($N$21:$BA$21,1,MATCH($C22,Players!$B$6:$B$45,0)),""))</f>
      </c>
      <c r="J22">
        <f>IF($D22="","",IFERROR(INDEX($N$21:$BA$21,1,MATCH($D22,Players!$B$6:$B$45,0)),""))</f>
      </c>
      <c r="K22">
        <f>IF(AND($E22="Challenger",ISNUMBER($I22),ISNUMBER($J22),$C22&lt;&gt;$D22),IF(AND($I22&gt;$J22,$I22-$J22&lt;=Settings!$C$5),1,0),0)</f>
      </c>
      <c r="L22">
        <f>IF($K22=0,"",IF((Settings!$C$6="Swap places"),$J22,$I22-1))</f>
      </c>
      <c r="M22">
        <f>IF($K22=0,"",IF((Settings!$C$6="Swap places"),$I22-$J22,1))</f>
      </c>
      <c r="N22">
        <f>IF(OR(N21="",$K22=0),N21,IF(N21=$I22,$J22,IF(AND(N21&gt;=$J22,N21&lt;=$L22),N21+$M22,N21)))</f>
      </c>
      <c r="O22">
        <f>IF(OR(O21="",$K22=0),O21,IF(O21=$I22,$J22,IF(AND(O21&gt;=$J22,O21&lt;=$L22),O21+$M22,O21)))</f>
      </c>
      <c r="P22">
        <f>IF(OR(P21="",$K22=0),P21,IF(P21=$I22,$J22,IF(AND(P21&gt;=$J22,P21&lt;=$L22),P21+$M22,P21)))</f>
      </c>
      <c r="Q22">
        <f>IF(OR(Q21="",$K22=0),Q21,IF(Q21=$I22,$J22,IF(AND(Q21&gt;=$J22,Q21&lt;=$L22),Q21+$M22,Q21)))</f>
      </c>
      <c r="R22">
        <f>IF(OR(R21="",$K22=0),R21,IF(R21=$I22,$J22,IF(AND(R21&gt;=$J22,R21&lt;=$L22),R21+$M22,R21)))</f>
      </c>
      <c r="S22">
        <f>IF(OR(S21="",$K22=0),S21,IF(S21=$I22,$J22,IF(AND(S21&gt;=$J22,S21&lt;=$L22),S21+$M22,S21)))</f>
      </c>
      <c r="T22">
        <f>IF(OR(T21="",$K22=0),T21,IF(T21=$I22,$J22,IF(AND(T21&gt;=$J22,T21&lt;=$L22),T21+$M22,T21)))</f>
      </c>
      <c r="U22">
        <f>IF(OR(U21="",$K22=0),U21,IF(U21=$I22,$J22,IF(AND(U21&gt;=$J22,U21&lt;=$L22),U21+$M22,U21)))</f>
      </c>
      <c r="V22">
        <f>IF(OR(V21="",$K22=0),V21,IF(V21=$I22,$J22,IF(AND(V21&gt;=$J22,V21&lt;=$L22),V21+$M22,V21)))</f>
      </c>
      <c r="W22">
        <f>IF(OR(W21="",$K22=0),W21,IF(W21=$I22,$J22,IF(AND(W21&gt;=$J22,W21&lt;=$L22),W21+$M22,W21)))</f>
      </c>
      <c r="X22">
        <f>IF(OR(X21="",$K22=0),X21,IF(X21=$I22,$J22,IF(AND(X21&gt;=$J22,X21&lt;=$L22),X21+$M22,X21)))</f>
      </c>
      <c r="Y22">
        <f>IF(OR(Y21="",$K22=0),Y21,IF(Y21=$I22,$J22,IF(AND(Y21&gt;=$J22,Y21&lt;=$L22),Y21+$M22,Y21)))</f>
      </c>
      <c r="Z22">
        <f>IF(OR(Z21="",$K22=0),Z21,IF(Z21=$I22,$J22,IF(AND(Z21&gt;=$J22,Z21&lt;=$L22),Z21+$M22,Z21)))</f>
      </c>
      <c r="AA22">
        <f>IF(OR(AA21="",$K22=0),AA21,IF(AA21=$I22,$J22,IF(AND(AA21&gt;=$J22,AA21&lt;=$L22),AA21+$M22,AA21)))</f>
      </c>
      <c r="AB22">
        <f>IF(OR(AB21="",$K22=0),AB21,IF(AB21=$I22,$J22,IF(AND(AB21&gt;=$J22,AB21&lt;=$L22),AB21+$M22,AB21)))</f>
      </c>
      <c r="AC22">
        <f>IF(OR(AC21="",$K22=0),AC21,IF(AC21=$I22,$J22,IF(AND(AC21&gt;=$J22,AC21&lt;=$L22),AC21+$M22,AC21)))</f>
      </c>
      <c r="AD22">
        <f>IF(OR(AD21="",$K22=0),AD21,IF(AD21=$I22,$J22,IF(AND(AD21&gt;=$J22,AD21&lt;=$L22),AD21+$M22,AD21)))</f>
      </c>
      <c r="AE22">
        <f>IF(OR(AE21="",$K22=0),AE21,IF(AE21=$I22,$J22,IF(AND(AE21&gt;=$J22,AE21&lt;=$L22),AE21+$M22,AE21)))</f>
      </c>
      <c r="AF22">
        <f>IF(OR(AF21="",$K22=0),AF21,IF(AF21=$I22,$J22,IF(AND(AF21&gt;=$J22,AF21&lt;=$L22),AF21+$M22,AF21)))</f>
      </c>
      <c r="AG22">
        <f>IF(OR(AG21="",$K22=0),AG21,IF(AG21=$I22,$J22,IF(AND(AG21&gt;=$J22,AG21&lt;=$L22),AG21+$M22,AG21)))</f>
      </c>
      <c r="AH22">
        <f>IF(OR(AH21="",$K22=0),AH21,IF(AH21=$I22,$J22,IF(AND(AH21&gt;=$J22,AH21&lt;=$L22),AH21+$M22,AH21)))</f>
      </c>
      <c r="AI22">
        <f>IF(OR(AI21="",$K22=0),AI21,IF(AI21=$I22,$J22,IF(AND(AI21&gt;=$J22,AI21&lt;=$L22),AI21+$M22,AI21)))</f>
      </c>
      <c r="AJ22">
        <f>IF(OR(AJ21="",$K22=0),AJ21,IF(AJ21=$I22,$J22,IF(AND(AJ21&gt;=$J22,AJ21&lt;=$L22),AJ21+$M22,AJ21)))</f>
      </c>
      <c r="AK22">
        <f>IF(OR(AK21="",$K22=0),AK21,IF(AK21=$I22,$J22,IF(AND(AK21&gt;=$J22,AK21&lt;=$L22),AK21+$M22,AK21)))</f>
      </c>
      <c r="AL22">
        <f>IF(OR(AL21="",$K22=0),AL21,IF(AL21=$I22,$J22,IF(AND(AL21&gt;=$J22,AL21&lt;=$L22),AL21+$M22,AL21)))</f>
      </c>
      <c r="AM22">
        <f>IF(OR(AM21="",$K22=0),AM21,IF(AM21=$I22,$J22,IF(AND(AM21&gt;=$J22,AM21&lt;=$L22),AM21+$M22,AM21)))</f>
      </c>
      <c r="AN22">
        <f>IF(OR(AN21="",$K22=0),AN21,IF(AN21=$I22,$J22,IF(AND(AN21&gt;=$J22,AN21&lt;=$L22),AN21+$M22,AN21)))</f>
      </c>
      <c r="AO22">
        <f>IF(OR(AO21="",$K22=0),AO21,IF(AO21=$I22,$J22,IF(AND(AO21&gt;=$J22,AO21&lt;=$L22),AO21+$M22,AO21)))</f>
      </c>
      <c r="AP22">
        <f>IF(OR(AP21="",$K22=0),AP21,IF(AP21=$I22,$J22,IF(AND(AP21&gt;=$J22,AP21&lt;=$L22),AP21+$M22,AP21)))</f>
      </c>
      <c r="AQ22">
        <f>IF(OR(AQ21="",$K22=0),AQ21,IF(AQ21=$I22,$J22,IF(AND(AQ21&gt;=$J22,AQ21&lt;=$L22),AQ21+$M22,AQ21)))</f>
      </c>
      <c r="AR22">
        <f>IF(OR(AR21="",$K22=0),AR21,IF(AR21=$I22,$J22,IF(AND(AR21&gt;=$J22,AR21&lt;=$L22),AR21+$M22,AR21)))</f>
      </c>
      <c r="AS22">
        <f>IF(OR(AS21="",$K22=0),AS21,IF(AS21=$I22,$J22,IF(AND(AS21&gt;=$J22,AS21&lt;=$L22),AS21+$M22,AS21)))</f>
      </c>
      <c r="AT22">
        <f>IF(OR(AT21="",$K22=0),AT21,IF(AT21=$I22,$J22,IF(AND(AT21&gt;=$J22,AT21&lt;=$L22),AT21+$M22,AT21)))</f>
      </c>
      <c r="AU22">
        <f>IF(OR(AU21="",$K22=0),AU21,IF(AU21=$I22,$J22,IF(AND(AU21&gt;=$J22,AU21&lt;=$L22),AU21+$M22,AU21)))</f>
      </c>
      <c r="AV22">
        <f>IF(OR(AV21="",$K22=0),AV21,IF(AV21=$I22,$J22,IF(AND(AV21&gt;=$J22,AV21&lt;=$L22),AV21+$M22,AV21)))</f>
      </c>
      <c r="AW22">
        <f>IF(OR(AW21="",$K22=0),AW21,IF(AW21=$I22,$J22,IF(AND(AW21&gt;=$J22,AW21&lt;=$L22),AW21+$M22,AW21)))</f>
      </c>
      <c r="AX22">
        <f>IF(OR(AX21="",$K22=0),AX21,IF(AX21=$I22,$J22,IF(AND(AX21&gt;=$J22,AX21&lt;=$L22),AX21+$M22,AX21)))</f>
      </c>
      <c r="AY22">
        <f>IF(OR(AY21="",$K22=0),AY21,IF(AY21=$I22,$J22,IF(AND(AY21&gt;=$J22,AY21&lt;=$L22),AY21+$M22,AY21)))</f>
      </c>
      <c r="AZ22">
        <f>IF(OR(AZ21="",$K22=0),AZ21,IF(AZ21=$I22,$J22,IF(AND(AZ21&gt;=$J22,AZ21&lt;=$L22),AZ21+$M22,AZ21)))</f>
      </c>
      <c r="BA22">
        <f>IF(OR(BA21="",$K22=0),BA21,IF(BA21=$I22,$J22,IF(AND(BA21&gt;=$J22,BA21&lt;=$L22),BA21+$M22,BA21)))</f>
      </c>
    </row>
    <row r="23" ht="20" customHeight="1">
      <c r="A23" s="9">
        <v>18</v>
      </c>
      <c r="B23" s="25"/>
      <c r="C23" s="26"/>
      <c r="D23" s="26"/>
      <c r="E23" s="26"/>
      <c r="F23" s="26"/>
      <c r="G23" s="27">
        <f>IF(AND($C23="",$D23=""),"",IF(OR($C23="",$D23=""),"Type both players",IF(OR($I23="",$J23=""),"A name is not on the Players tab",IF($C23=$D23,"The same player twice",IF($I23&lt;$J23,"Challenges go up the ladder, so nothing moved",IF($I23-$J23&gt;Settings!$C$5,"More than "&amp;Settings!$C$5&amp;" places up, so nothing moved",IF($E23="","To play",IF($E23="Defender",$D23&amp;" stays at "&amp;$J23,IF((Settings!$C$6="Swap places"),$C23&amp;" and "&amp;$D23&amp;" swap places",$C23&amp;" moves up to "&amp;$J23)))))))))</f>
      </c>
      <c r="I23">
        <f>IF($C23="","",IFERROR(INDEX($N$22:$BA$22,1,MATCH($C23,Players!$B$6:$B$45,0)),""))</f>
      </c>
      <c r="J23">
        <f>IF($D23="","",IFERROR(INDEX($N$22:$BA$22,1,MATCH($D23,Players!$B$6:$B$45,0)),""))</f>
      </c>
      <c r="K23">
        <f>IF(AND($E23="Challenger",ISNUMBER($I23),ISNUMBER($J23),$C23&lt;&gt;$D23),IF(AND($I23&gt;$J23,$I23-$J23&lt;=Settings!$C$5),1,0),0)</f>
      </c>
      <c r="L23">
        <f>IF($K23=0,"",IF((Settings!$C$6="Swap places"),$J23,$I23-1))</f>
      </c>
      <c r="M23">
        <f>IF($K23=0,"",IF((Settings!$C$6="Swap places"),$I23-$J23,1))</f>
      </c>
      <c r="N23">
        <f>IF(OR(N22="",$K23=0),N22,IF(N22=$I23,$J23,IF(AND(N22&gt;=$J23,N22&lt;=$L23),N22+$M23,N22)))</f>
      </c>
      <c r="O23">
        <f>IF(OR(O22="",$K23=0),O22,IF(O22=$I23,$J23,IF(AND(O22&gt;=$J23,O22&lt;=$L23),O22+$M23,O22)))</f>
      </c>
      <c r="P23">
        <f>IF(OR(P22="",$K23=0),P22,IF(P22=$I23,$J23,IF(AND(P22&gt;=$J23,P22&lt;=$L23),P22+$M23,P22)))</f>
      </c>
      <c r="Q23">
        <f>IF(OR(Q22="",$K23=0),Q22,IF(Q22=$I23,$J23,IF(AND(Q22&gt;=$J23,Q22&lt;=$L23),Q22+$M23,Q22)))</f>
      </c>
      <c r="R23">
        <f>IF(OR(R22="",$K23=0),R22,IF(R22=$I23,$J23,IF(AND(R22&gt;=$J23,R22&lt;=$L23),R22+$M23,R22)))</f>
      </c>
      <c r="S23">
        <f>IF(OR(S22="",$K23=0),S22,IF(S22=$I23,$J23,IF(AND(S22&gt;=$J23,S22&lt;=$L23),S22+$M23,S22)))</f>
      </c>
      <c r="T23">
        <f>IF(OR(T22="",$K23=0),T22,IF(T22=$I23,$J23,IF(AND(T22&gt;=$J23,T22&lt;=$L23),T22+$M23,T22)))</f>
      </c>
      <c r="U23">
        <f>IF(OR(U22="",$K23=0),U22,IF(U22=$I23,$J23,IF(AND(U22&gt;=$J23,U22&lt;=$L23),U22+$M23,U22)))</f>
      </c>
      <c r="V23">
        <f>IF(OR(V22="",$K23=0),V22,IF(V22=$I23,$J23,IF(AND(V22&gt;=$J23,V22&lt;=$L23),V22+$M23,V22)))</f>
      </c>
      <c r="W23">
        <f>IF(OR(W22="",$K23=0),W22,IF(W22=$I23,$J23,IF(AND(W22&gt;=$J23,W22&lt;=$L23),W22+$M23,W22)))</f>
      </c>
      <c r="X23">
        <f>IF(OR(X22="",$K23=0),X22,IF(X22=$I23,$J23,IF(AND(X22&gt;=$J23,X22&lt;=$L23),X22+$M23,X22)))</f>
      </c>
      <c r="Y23">
        <f>IF(OR(Y22="",$K23=0),Y22,IF(Y22=$I23,$J23,IF(AND(Y22&gt;=$J23,Y22&lt;=$L23),Y22+$M23,Y22)))</f>
      </c>
      <c r="Z23">
        <f>IF(OR(Z22="",$K23=0),Z22,IF(Z22=$I23,$J23,IF(AND(Z22&gt;=$J23,Z22&lt;=$L23),Z22+$M23,Z22)))</f>
      </c>
      <c r="AA23">
        <f>IF(OR(AA22="",$K23=0),AA22,IF(AA22=$I23,$J23,IF(AND(AA22&gt;=$J23,AA22&lt;=$L23),AA22+$M23,AA22)))</f>
      </c>
      <c r="AB23">
        <f>IF(OR(AB22="",$K23=0),AB22,IF(AB22=$I23,$J23,IF(AND(AB22&gt;=$J23,AB22&lt;=$L23),AB22+$M23,AB22)))</f>
      </c>
      <c r="AC23">
        <f>IF(OR(AC22="",$K23=0),AC22,IF(AC22=$I23,$J23,IF(AND(AC22&gt;=$J23,AC22&lt;=$L23),AC22+$M23,AC22)))</f>
      </c>
      <c r="AD23">
        <f>IF(OR(AD22="",$K23=0),AD22,IF(AD22=$I23,$J23,IF(AND(AD22&gt;=$J23,AD22&lt;=$L23),AD22+$M23,AD22)))</f>
      </c>
      <c r="AE23">
        <f>IF(OR(AE22="",$K23=0),AE22,IF(AE22=$I23,$J23,IF(AND(AE22&gt;=$J23,AE22&lt;=$L23),AE22+$M23,AE22)))</f>
      </c>
      <c r="AF23">
        <f>IF(OR(AF22="",$K23=0),AF22,IF(AF22=$I23,$J23,IF(AND(AF22&gt;=$J23,AF22&lt;=$L23),AF22+$M23,AF22)))</f>
      </c>
      <c r="AG23">
        <f>IF(OR(AG22="",$K23=0),AG22,IF(AG22=$I23,$J23,IF(AND(AG22&gt;=$J23,AG22&lt;=$L23),AG22+$M23,AG22)))</f>
      </c>
      <c r="AH23">
        <f>IF(OR(AH22="",$K23=0),AH22,IF(AH22=$I23,$J23,IF(AND(AH22&gt;=$J23,AH22&lt;=$L23),AH22+$M23,AH22)))</f>
      </c>
      <c r="AI23">
        <f>IF(OR(AI22="",$K23=0),AI22,IF(AI22=$I23,$J23,IF(AND(AI22&gt;=$J23,AI22&lt;=$L23),AI22+$M23,AI22)))</f>
      </c>
      <c r="AJ23">
        <f>IF(OR(AJ22="",$K23=0),AJ22,IF(AJ22=$I23,$J23,IF(AND(AJ22&gt;=$J23,AJ22&lt;=$L23),AJ22+$M23,AJ22)))</f>
      </c>
      <c r="AK23">
        <f>IF(OR(AK22="",$K23=0),AK22,IF(AK22=$I23,$J23,IF(AND(AK22&gt;=$J23,AK22&lt;=$L23),AK22+$M23,AK22)))</f>
      </c>
      <c r="AL23">
        <f>IF(OR(AL22="",$K23=0),AL22,IF(AL22=$I23,$J23,IF(AND(AL22&gt;=$J23,AL22&lt;=$L23),AL22+$M23,AL22)))</f>
      </c>
      <c r="AM23">
        <f>IF(OR(AM22="",$K23=0),AM22,IF(AM22=$I23,$J23,IF(AND(AM22&gt;=$J23,AM22&lt;=$L23),AM22+$M23,AM22)))</f>
      </c>
      <c r="AN23">
        <f>IF(OR(AN22="",$K23=0),AN22,IF(AN22=$I23,$J23,IF(AND(AN22&gt;=$J23,AN22&lt;=$L23),AN22+$M23,AN22)))</f>
      </c>
      <c r="AO23">
        <f>IF(OR(AO22="",$K23=0),AO22,IF(AO22=$I23,$J23,IF(AND(AO22&gt;=$J23,AO22&lt;=$L23),AO22+$M23,AO22)))</f>
      </c>
      <c r="AP23">
        <f>IF(OR(AP22="",$K23=0),AP22,IF(AP22=$I23,$J23,IF(AND(AP22&gt;=$J23,AP22&lt;=$L23),AP22+$M23,AP22)))</f>
      </c>
      <c r="AQ23">
        <f>IF(OR(AQ22="",$K23=0),AQ22,IF(AQ22=$I23,$J23,IF(AND(AQ22&gt;=$J23,AQ22&lt;=$L23),AQ22+$M23,AQ22)))</f>
      </c>
      <c r="AR23">
        <f>IF(OR(AR22="",$K23=0),AR22,IF(AR22=$I23,$J23,IF(AND(AR22&gt;=$J23,AR22&lt;=$L23),AR22+$M23,AR22)))</f>
      </c>
      <c r="AS23">
        <f>IF(OR(AS22="",$K23=0),AS22,IF(AS22=$I23,$J23,IF(AND(AS22&gt;=$J23,AS22&lt;=$L23),AS22+$M23,AS22)))</f>
      </c>
      <c r="AT23">
        <f>IF(OR(AT22="",$K23=0),AT22,IF(AT22=$I23,$J23,IF(AND(AT22&gt;=$J23,AT22&lt;=$L23),AT22+$M23,AT22)))</f>
      </c>
      <c r="AU23">
        <f>IF(OR(AU22="",$K23=0),AU22,IF(AU22=$I23,$J23,IF(AND(AU22&gt;=$J23,AU22&lt;=$L23),AU22+$M23,AU22)))</f>
      </c>
      <c r="AV23">
        <f>IF(OR(AV22="",$K23=0),AV22,IF(AV22=$I23,$J23,IF(AND(AV22&gt;=$J23,AV22&lt;=$L23),AV22+$M23,AV22)))</f>
      </c>
      <c r="AW23">
        <f>IF(OR(AW22="",$K23=0),AW22,IF(AW22=$I23,$J23,IF(AND(AW22&gt;=$J23,AW22&lt;=$L23),AW22+$M23,AW22)))</f>
      </c>
      <c r="AX23">
        <f>IF(OR(AX22="",$K23=0),AX22,IF(AX22=$I23,$J23,IF(AND(AX22&gt;=$J23,AX22&lt;=$L23),AX22+$M23,AX22)))</f>
      </c>
      <c r="AY23">
        <f>IF(OR(AY22="",$K23=0),AY22,IF(AY22=$I23,$J23,IF(AND(AY22&gt;=$J23,AY22&lt;=$L23),AY22+$M23,AY22)))</f>
      </c>
      <c r="AZ23">
        <f>IF(OR(AZ22="",$K23=0),AZ22,IF(AZ22=$I23,$J23,IF(AND(AZ22&gt;=$J23,AZ22&lt;=$L23),AZ22+$M23,AZ22)))</f>
      </c>
      <c r="BA23">
        <f>IF(OR(BA22="",$K23=0),BA22,IF(BA22=$I23,$J23,IF(AND(BA22&gt;=$J23,BA22&lt;=$L23),BA22+$M23,BA22)))</f>
      </c>
    </row>
    <row r="24" ht="20" customHeight="1">
      <c r="A24" s="9">
        <v>19</v>
      </c>
      <c r="B24" s="25"/>
      <c r="C24" s="26"/>
      <c r="D24" s="26"/>
      <c r="E24" s="26"/>
      <c r="F24" s="26"/>
      <c r="G24" s="27">
        <f>IF(AND($C24="",$D24=""),"",IF(OR($C24="",$D24=""),"Type both players",IF(OR($I24="",$J24=""),"A name is not on the Players tab",IF($C24=$D24,"The same player twice",IF($I24&lt;$J24,"Challenges go up the ladder, so nothing moved",IF($I24-$J24&gt;Settings!$C$5,"More than "&amp;Settings!$C$5&amp;" places up, so nothing moved",IF($E24="","To play",IF($E24="Defender",$D24&amp;" stays at "&amp;$J24,IF((Settings!$C$6="Swap places"),$C24&amp;" and "&amp;$D24&amp;" swap places",$C24&amp;" moves up to "&amp;$J24)))))))))</f>
      </c>
      <c r="I24">
        <f>IF($C24="","",IFERROR(INDEX($N$23:$BA$23,1,MATCH($C24,Players!$B$6:$B$45,0)),""))</f>
      </c>
      <c r="J24">
        <f>IF($D24="","",IFERROR(INDEX($N$23:$BA$23,1,MATCH($D24,Players!$B$6:$B$45,0)),""))</f>
      </c>
      <c r="K24">
        <f>IF(AND($E24="Challenger",ISNUMBER($I24),ISNUMBER($J24),$C24&lt;&gt;$D24),IF(AND($I24&gt;$J24,$I24-$J24&lt;=Settings!$C$5),1,0),0)</f>
      </c>
      <c r="L24">
        <f>IF($K24=0,"",IF((Settings!$C$6="Swap places"),$J24,$I24-1))</f>
      </c>
      <c r="M24">
        <f>IF($K24=0,"",IF((Settings!$C$6="Swap places"),$I24-$J24,1))</f>
      </c>
      <c r="N24">
        <f>IF(OR(N23="",$K24=0),N23,IF(N23=$I24,$J24,IF(AND(N23&gt;=$J24,N23&lt;=$L24),N23+$M24,N23)))</f>
      </c>
      <c r="O24">
        <f>IF(OR(O23="",$K24=0),O23,IF(O23=$I24,$J24,IF(AND(O23&gt;=$J24,O23&lt;=$L24),O23+$M24,O23)))</f>
      </c>
      <c r="P24">
        <f>IF(OR(P23="",$K24=0),P23,IF(P23=$I24,$J24,IF(AND(P23&gt;=$J24,P23&lt;=$L24),P23+$M24,P23)))</f>
      </c>
      <c r="Q24">
        <f>IF(OR(Q23="",$K24=0),Q23,IF(Q23=$I24,$J24,IF(AND(Q23&gt;=$J24,Q23&lt;=$L24),Q23+$M24,Q23)))</f>
      </c>
      <c r="R24">
        <f>IF(OR(R23="",$K24=0),R23,IF(R23=$I24,$J24,IF(AND(R23&gt;=$J24,R23&lt;=$L24),R23+$M24,R23)))</f>
      </c>
      <c r="S24">
        <f>IF(OR(S23="",$K24=0),S23,IF(S23=$I24,$J24,IF(AND(S23&gt;=$J24,S23&lt;=$L24),S23+$M24,S23)))</f>
      </c>
      <c r="T24">
        <f>IF(OR(T23="",$K24=0),T23,IF(T23=$I24,$J24,IF(AND(T23&gt;=$J24,T23&lt;=$L24),T23+$M24,T23)))</f>
      </c>
      <c r="U24">
        <f>IF(OR(U23="",$K24=0),U23,IF(U23=$I24,$J24,IF(AND(U23&gt;=$J24,U23&lt;=$L24),U23+$M24,U23)))</f>
      </c>
      <c r="V24">
        <f>IF(OR(V23="",$K24=0),V23,IF(V23=$I24,$J24,IF(AND(V23&gt;=$J24,V23&lt;=$L24),V23+$M24,V23)))</f>
      </c>
      <c r="W24">
        <f>IF(OR(W23="",$K24=0),W23,IF(W23=$I24,$J24,IF(AND(W23&gt;=$J24,W23&lt;=$L24),W23+$M24,W23)))</f>
      </c>
      <c r="X24">
        <f>IF(OR(X23="",$K24=0),X23,IF(X23=$I24,$J24,IF(AND(X23&gt;=$J24,X23&lt;=$L24),X23+$M24,X23)))</f>
      </c>
      <c r="Y24">
        <f>IF(OR(Y23="",$K24=0),Y23,IF(Y23=$I24,$J24,IF(AND(Y23&gt;=$J24,Y23&lt;=$L24),Y23+$M24,Y23)))</f>
      </c>
      <c r="Z24">
        <f>IF(OR(Z23="",$K24=0),Z23,IF(Z23=$I24,$J24,IF(AND(Z23&gt;=$J24,Z23&lt;=$L24),Z23+$M24,Z23)))</f>
      </c>
      <c r="AA24">
        <f>IF(OR(AA23="",$K24=0),AA23,IF(AA23=$I24,$J24,IF(AND(AA23&gt;=$J24,AA23&lt;=$L24),AA23+$M24,AA23)))</f>
      </c>
      <c r="AB24">
        <f>IF(OR(AB23="",$K24=0),AB23,IF(AB23=$I24,$J24,IF(AND(AB23&gt;=$J24,AB23&lt;=$L24),AB23+$M24,AB23)))</f>
      </c>
      <c r="AC24">
        <f>IF(OR(AC23="",$K24=0),AC23,IF(AC23=$I24,$J24,IF(AND(AC23&gt;=$J24,AC23&lt;=$L24),AC23+$M24,AC23)))</f>
      </c>
      <c r="AD24">
        <f>IF(OR(AD23="",$K24=0),AD23,IF(AD23=$I24,$J24,IF(AND(AD23&gt;=$J24,AD23&lt;=$L24),AD23+$M24,AD23)))</f>
      </c>
      <c r="AE24">
        <f>IF(OR(AE23="",$K24=0),AE23,IF(AE23=$I24,$J24,IF(AND(AE23&gt;=$J24,AE23&lt;=$L24),AE23+$M24,AE23)))</f>
      </c>
      <c r="AF24">
        <f>IF(OR(AF23="",$K24=0),AF23,IF(AF23=$I24,$J24,IF(AND(AF23&gt;=$J24,AF23&lt;=$L24),AF23+$M24,AF23)))</f>
      </c>
      <c r="AG24">
        <f>IF(OR(AG23="",$K24=0),AG23,IF(AG23=$I24,$J24,IF(AND(AG23&gt;=$J24,AG23&lt;=$L24),AG23+$M24,AG23)))</f>
      </c>
      <c r="AH24">
        <f>IF(OR(AH23="",$K24=0),AH23,IF(AH23=$I24,$J24,IF(AND(AH23&gt;=$J24,AH23&lt;=$L24),AH23+$M24,AH23)))</f>
      </c>
      <c r="AI24">
        <f>IF(OR(AI23="",$K24=0),AI23,IF(AI23=$I24,$J24,IF(AND(AI23&gt;=$J24,AI23&lt;=$L24),AI23+$M24,AI23)))</f>
      </c>
      <c r="AJ24">
        <f>IF(OR(AJ23="",$K24=0),AJ23,IF(AJ23=$I24,$J24,IF(AND(AJ23&gt;=$J24,AJ23&lt;=$L24),AJ23+$M24,AJ23)))</f>
      </c>
      <c r="AK24">
        <f>IF(OR(AK23="",$K24=0),AK23,IF(AK23=$I24,$J24,IF(AND(AK23&gt;=$J24,AK23&lt;=$L24),AK23+$M24,AK23)))</f>
      </c>
      <c r="AL24">
        <f>IF(OR(AL23="",$K24=0),AL23,IF(AL23=$I24,$J24,IF(AND(AL23&gt;=$J24,AL23&lt;=$L24),AL23+$M24,AL23)))</f>
      </c>
      <c r="AM24">
        <f>IF(OR(AM23="",$K24=0),AM23,IF(AM23=$I24,$J24,IF(AND(AM23&gt;=$J24,AM23&lt;=$L24),AM23+$M24,AM23)))</f>
      </c>
      <c r="AN24">
        <f>IF(OR(AN23="",$K24=0),AN23,IF(AN23=$I24,$J24,IF(AND(AN23&gt;=$J24,AN23&lt;=$L24),AN23+$M24,AN23)))</f>
      </c>
      <c r="AO24">
        <f>IF(OR(AO23="",$K24=0),AO23,IF(AO23=$I24,$J24,IF(AND(AO23&gt;=$J24,AO23&lt;=$L24),AO23+$M24,AO23)))</f>
      </c>
      <c r="AP24">
        <f>IF(OR(AP23="",$K24=0),AP23,IF(AP23=$I24,$J24,IF(AND(AP23&gt;=$J24,AP23&lt;=$L24),AP23+$M24,AP23)))</f>
      </c>
      <c r="AQ24">
        <f>IF(OR(AQ23="",$K24=0),AQ23,IF(AQ23=$I24,$J24,IF(AND(AQ23&gt;=$J24,AQ23&lt;=$L24),AQ23+$M24,AQ23)))</f>
      </c>
      <c r="AR24">
        <f>IF(OR(AR23="",$K24=0),AR23,IF(AR23=$I24,$J24,IF(AND(AR23&gt;=$J24,AR23&lt;=$L24),AR23+$M24,AR23)))</f>
      </c>
      <c r="AS24">
        <f>IF(OR(AS23="",$K24=0),AS23,IF(AS23=$I24,$J24,IF(AND(AS23&gt;=$J24,AS23&lt;=$L24),AS23+$M24,AS23)))</f>
      </c>
      <c r="AT24">
        <f>IF(OR(AT23="",$K24=0),AT23,IF(AT23=$I24,$J24,IF(AND(AT23&gt;=$J24,AT23&lt;=$L24),AT23+$M24,AT23)))</f>
      </c>
      <c r="AU24">
        <f>IF(OR(AU23="",$K24=0),AU23,IF(AU23=$I24,$J24,IF(AND(AU23&gt;=$J24,AU23&lt;=$L24),AU23+$M24,AU23)))</f>
      </c>
      <c r="AV24">
        <f>IF(OR(AV23="",$K24=0),AV23,IF(AV23=$I24,$J24,IF(AND(AV23&gt;=$J24,AV23&lt;=$L24),AV23+$M24,AV23)))</f>
      </c>
      <c r="AW24">
        <f>IF(OR(AW23="",$K24=0),AW23,IF(AW23=$I24,$J24,IF(AND(AW23&gt;=$J24,AW23&lt;=$L24),AW23+$M24,AW23)))</f>
      </c>
      <c r="AX24">
        <f>IF(OR(AX23="",$K24=0),AX23,IF(AX23=$I24,$J24,IF(AND(AX23&gt;=$J24,AX23&lt;=$L24),AX23+$M24,AX23)))</f>
      </c>
      <c r="AY24">
        <f>IF(OR(AY23="",$K24=0),AY23,IF(AY23=$I24,$J24,IF(AND(AY23&gt;=$J24,AY23&lt;=$L24),AY23+$M24,AY23)))</f>
      </c>
      <c r="AZ24">
        <f>IF(OR(AZ23="",$K24=0),AZ23,IF(AZ23=$I24,$J24,IF(AND(AZ23&gt;=$J24,AZ23&lt;=$L24),AZ23+$M24,AZ23)))</f>
      </c>
      <c r="BA24">
        <f>IF(OR(BA23="",$K24=0),BA23,IF(BA23=$I24,$J24,IF(AND(BA23&gt;=$J24,BA23&lt;=$L24),BA23+$M24,BA23)))</f>
      </c>
    </row>
    <row r="25" ht="20" customHeight="1">
      <c r="A25" s="9">
        <v>20</v>
      </c>
      <c r="B25" s="25"/>
      <c r="C25" s="26"/>
      <c r="D25" s="26"/>
      <c r="E25" s="26"/>
      <c r="F25" s="26"/>
      <c r="G25" s="27">
        <f>IF(AND($C25="",$D25=""),"",IF(OR($C25="",$D25=""),"Type both players",IF(OR($I25="",$J25=""),"A name is not on the Players tab",IF($C25=$D25,"The same player twice",IF($I25&lt;$J25,"Challenges go up the ladder, so nothing moved",IF($I25-$J25&gt;Settings!$C$5,"More than "&amp;Settings!$C$5&amp;" places up, so nothing moved",IF($E25="","To play",IF($E25="Defender",$D25&amp;" stays at "&amp;$J25,IF((Settings!$C$6="Swap places"),$C25&amp;" and "&amp;$D25&amp;" swap places",$C25&amp;" moves up to "&amp;$J25)))))))))</f>
      </c>
      <c r="I25">
        <f>IF($C25="","",IFERROR(INDEX($N$24:$BA$24,1,MATCH($C25,Players!$B$6:$B$45,0)),""))</f>
      </c>
      <c r="J25">
        <f>IF($D25="","",IFERROR(INDEX($N$24:$BA$24,1,MATCH($D25,Players!$B$6:$B$45,0)),""))</f>
      </c>
      <c r="K25">
        <f>IF(AND($E25="Challenger",ISNUMBER($I25),ISNUMBER($J25),$C25&lt;&gt;$D25),IF(AND($I25&gt;$J25,$I25-$J25&lt;=Settings!$C$5),1,0),0)</f>
      </c>
      <c r="L25">
        <f>IF($K25=0,"",IF((Settings!$C$6="Swap places"),$J25,$I25-1))</f>
      </c>
      <c r="M25">
        <f>IF($K25=0,"",IF((Settings!$C$6="Swap places"),$I25-$J25,1))</f>
      </c>
      <c r="N25">
        <f>IF(OR(N24="",$K25=0),N24,IF(N24=$I25,$J25,IF(AND(N24&gt;=$J25,N24&lt;=$L25),N24+$M25,N24)))</f>
      </c>
      <c r="O25">
        <f>IF(OR(O24="",$K25=0),O24,IF(O24=$I25,$J25,IF(AND(O24&gt;=$J25,O24&lt;=$L25),O24+$M25,O24)))</f>
      </c>
      <c r="P25">
        <f>IF(OR(P24="",$K25=0),P24,IF(P24=$I25,$J25,IF(AND(P24&gt;=$J25,P24&lt;=$L25),P24+$M25,P24)))</f>
      </c>
      <c r="Q25">
        <f>IF(OR(Q24="",$K25=0),Q24,IF(Q24=$I25,$J25,IF(AND(Q24&gt;=$J25,Q24&lt;=$L25),Q24+$M25,Q24)))</f>
      </c>
      <c r="R25">
        <f>IF(OR(R24="",$K25=0),R24,IF(R24=$I25,$J25,IF(AND(R24&gt;=$J25,R24&lt;=$L25),R24+$M25,R24)))</f>
      </c>
      <c r="S25">
        <f>IF(OR(S24="",$K25=0),S24,IF(S24=$I25,$J25,IF(AND(S24&gt;=$J25,S24&lt;=$L25),S24+$M25,S24)))</f>
      </c>
      <c r="T25">
        <f>IF(OR(T24="",$K25=0),T24,IF(T24=$I25,$J25,IF(AND(T24&gt;=$J25,T24&lt;=$L25),T24+$M25,T24)))</f>
      </c>
      <c r="U25">
        <f>IF(OR(U24="",$K25=0),U24,IF(U24=$I25,$J25,IF(AND(U24&gt;=$J25,U24&lt;=$L25),U24+$M25,U24)))</f>
      </c>
      <c r="V25">
        <f>IF(OR(V24="",$K25=0),V24,IF(V24=$I25,$J25,IF(AND(V24&gt;=$J25,V24&lt;=$L25),V24+$M25,V24)))</f>
      </c>
      <c r="W25">
        <f>IF(OR(W24="",$K25=0),W24,IF(W24=$I25,$J25,IF(AND(W24&gt;=$J25,W24&lt;=$L25),W24+$M25,W24)))</f>
      </c>
      <c r="X25">
        <f>IF(OR(X24="",$K25=0),X24,IF(X24=$I25,$J25,IF(AND(X24&gt;=$J25,X24&lt;=$L25),X24+$M25,X24)))</f>
      </c>
      <c r="Y25">
        <f>IF(OR(Y24="",$K25=0),Y24,IF(Y24=$I25,$J25,IF(AND(Y24&gt;=$J25,Y24&lt;=$L25),Y24+$M25,Y24)))</f>
      </c>
      <c r="Z25">
        <f>IF(OR(Z24="",$K25=0),Z24,IF(Z24=$I25,$J25,IF(AND(Z24&gt;=$J25,Z24&lt;=$L25),Z24+$M25,Z24)))</f>
      </c>
      <c r="AA25">
        <f>IF(OR(AA24="",$K25=0),AA24,IF(AA24=$I25,$J25,IF(AND(AA24&gt;=$J25,AA24&lt;=$L25),AA24+$M25,AA24)))</f>
      </c>
      <c r="AB25">
        <f>IF(OR(AB24="",$K25=0),AB24,IF(AB24=$I25,$J25,IF(AND(AB24&gt;=$J25,AB24&lt;=$L25),AB24+$M25,AB24)))</f>
      </c>
      <c r="AC25">
        <f>IF(OR(AC24="",$K25=0),AC24,IF(AC24=$I25,$J25,IF(AND(AC24&gt;=$J25,AC24&lt;=$L25),AC24+$M25,AC24)))</f>
      </c>
      <c r="AD25">
        <f>IF(OR(AD24="",$K25=0),AD24,IF(AD24=$I25,$J25,IF(AND(AD24&gt;=$J25,AD24&lt;=$L25),AD24+$M25,AD24)))</f>
      </c>
      <c r="AE25">
        <f>IF(OR(AE24="",$K25=0),AE24,IF(AE24=$I25,$J25,IF(AND(AE24&gt;=$J25,AE24&lt;=$L25),AE24+$M25,AE24)))</f>
      </c>
      <c r="AF25">
        <f>IF(OR(AF24="",$K25=0),AF24,IF(AF24=$I25,$J25,IF(AND(AF24&gt;=$J25,AF24&lt;=$L25),AF24+$M25,AF24)))</f>
      </c>
      <c r="AG25">
        <f>IF(OR(AG24="",$K25=0),AG24,IF(AG24=$I25,$J25,IF(AND(AG24&gt;=$J25,AG24&lt;=$L25),AG24+$M25,AG24)))</f>
      </c>
      <c r="AH25">
        <f>IF(OR(AH24="",$K25=0),AH24,IF(AH24=$I25,$J25,IF(AND(AH24&gt;=$J25,AH24&lt;=$L25),AH24+$M25,AH24)))</f>
      </c>
      <c r="AI25">
        <f>IF(OR(AI24="",$K25=0),AI24,IF(AI24=$I25,$J25,IF(AND(AI24&gt;=$J25,AI24&lt;=$L25),AI24+$M25,AI24)))</f>
      </c>
      <c r="AJ25">
        <f>IF(OR(AJ24="",$K25=0),AJ24,IF(AJ24=$I25,$J25,IF(AND(AJ24&gt;=$J25,AJ24&lt;=$L25),AJ24+$M25,AJ24)))</f>
      </c>
      <c r="AK25">
        <f>IF(OR(AK24="",$K25=0),AK24,IF(AK24=$I25,$J25,IF(AND(AK24&gt;=$J25,AK24&lt;=$L25),AK24+$M25,AK24)))</f>
      </c>
      <c r="AL25">
        <f>IF(OR(AL24="",$K25=0),AL24,IF(AL24=$I25,$J25,IF(AND(AL24&gt;=$J25,AL24&lt;=$L25),AL24+$M25,AL24)))</f>
      </c>
      <c r="AM25">
        <f>IF(OR(AM24="",$K25=0),AM24,IF(AM24=$I25,$J25,IF(AND(AM24&gt;=$J25,AM24&lt;=$L25),AM24+$M25,AM24)))</f>
      </c>
      <c r="AN25">
        <f>IF(OR(AN24="",$K25=0),AN24,IF(AN24=$I25,$J25,IF(AND(AN24&gt;=$J25,AN24&lt;=$L25),AN24+$M25,AN24)))</f>
      </c>
      <c r="AO25">
        <f>IF(OR(AO24="",$K25=0),AO24,IF(AO24=$I25,$J25,IF(AND(AO24&gt;=$J25,AO24&lt;=$L25),AO24+$M25,AO24)))</f>
      </c>
      <c r="AP25">
        <f>IF(OR(AP24="",$K25=0),AP24,IF(AP24=$I25,$J25,IF(AND(AP24&gt;=$J25,AP24&lt;=$L25),AP24+$M25,AP24)))</f>
      </c>
      <c r="AQ25">
        <f>IF(OR(AQ24="",$K25=0),AQ24,IF(AQ24=$I25,$J25,IF(AND(AQ24&gt;=$J25,AQ24&lt;=$L25),AQ24+$M25,AQ24)))</f>
      </c>
      <c r="AR25">
        <f>IF(OR(AR24="",$K25=0),AR24,IF(AR24=$I25,$J25,IF(AND(AR24&gt;=$J25,AR24&lt;=$L25),AR24+$M25,AR24)))</f>
      </c>
      <c r="AS25">
        <f>IF(OR(AS24="",$K25=0),AS24,IF(AS24=$I25,$J25,IF(AND(AS24&gt;=$J25,AS24&lt;=$L25),AS24+$M25,AS24)))</f>
      </c>
      <c r="AT25">
        <f>IF(OR(AT24="",$K25=0),AT24,IF(AT24=$I25,$J25,IF(AND(AT24&gt;=$J25,AT24&lt;=$L25),AT24+$M25,AT24)))</f>
      </c>
      <c r="AU25">
        <f>IF(OR(AU24="",$K25=0),AU24,IF(AU24=$I25,$J25,IF(AND(AU24&gt;=$J25,AU24&lt;=$L25),AU24+$M25,AU24)))</f>
      </c>
      <c r="AV25">
        <f>IF(OR(AV24="",$K25=0),AV24,IF(AV24=$I25,$J25,IF(AND(AV24&gt;=$J25,AV24&lt;=$L25),AV24+$M25,AV24)))</f>
      </c>
      <c r="AW25">
        <f>IF(OR(AW24="",$K25=0),AW24,IF(AW24=$I25,$J25,IF(AND(AW24&gt;=$J25,AW24&lt;=$L25),AW24+$M25,AW24)))</f>
      </c>
      <c r="AX25">
        <f>IF(OR(AX24="",$K25=0),AX24,IF(AX24=$I25,$J25,IF(AND(AX24&gt;=$J25,AX24&lt;=$L25),AX24+$M25,AX24)))</f>
      </c>
      <c r="AY25">
        <f>IF(OR(AY24="",$K25=0),AY24,IF(AY24=$I25,$J25,IF(AND(AY24&gt;=$J25,AY24&lt;=$L25),AY24+$M25,AY24)))</f>
      </c>
      <c r="AZ25">
        <f>IF(OR(AZ24="",$K25=0),AZ24,IF(AZ24=$I25,$J25,IF(AND(AZ24&gt;=$J25,AZ24&lt;=$L25),AZ24+$M25,AZ24)))</f>
      </c>
      <c r="BA25">
        <f>IF(OR(BA24="",$K25=0),BA24,IF(BA24=$I25,$J25,IF(AND(BA24&gt;=$J25,BA24&lt;=$L25),BA24+$M25,BA24)))</f>
      </c>
    </row>
    <row r="26" ht="20" customHeight="1">
      <c r="A26" s="9">
        <v>21</v>
      </c>
      <c r="B26" s="25"/>
      <c r="C26" s="26"/>
      <c r="D26" s="26"/>
      <c r="E26" s="26"/>
      <c r="F26" s="26"/>
      <c r="G26" s="27">
        <f>IF(AND($C26="",$D26=""),"",IF(OR($C26="",$D26=""),"Type both players",IF(OR($I26="",$J26=""),"A name is not on the Players tab",IF($C26=$D26,"The same player twice",IF($I26&lt;$J26,"Challenges go up the ladder, so nothing moved",IF($I26-$J26&gt;Settings!$C$5,"More than "&amp;Settings!$C$5&amp;" places up, so nothing moved",IF($E26="","To play",IF($E26="Defender",$D26&amp;" stays at "&amp;$J26,IF((Settings!$C$6="Swap places"),$C26&amp;" and "&amp;$D26&amp;" swap places",$C26&amp;" moves up to "&amp;$J26)))))))))</f>
      </c>
      <c r="I26">
        <f>IF($C26="","",IFERROR(INDEX($N$25:$BA$25,1,MATCH($C26,Players!$B$6:$B$45,0)),""))</f>
      </c>
      <c r="J26">
        <f>IF($D26="","",IFERROR(INDEX($N$25:$BA$25,1,MATCH($D26,Players!$B$6:$B$45,0)),""))</f>
      </c>
      <c r="K26">
        <f>IF(AND($E26="Challenger",ISNUMBER($I26),ISNUMBER($J26),$C26&lt;&gt;$D26),IF(AND($I26&gt;$J26,$I26-$J26&lt;=Settings!$C$5),1,0),0)</f>
      </c>
      <c r="L26">
        <f>IF($K26=0,"",IF((Settings!$C$6="Swap places"),$J26,$I26-1))</f>
      </c>
      <c r="M26">
        <f>IF($K26=0,"",IF((Settings!$C$6="Swap places"),$I26-$J26,1))</f>
      </c>
      <c r="N26">
        <f>IF(OR(N25="",$K26=0),N25,IF(N25=$I26,$J26,IF(AND(N25&gt;=$J26,N25&lt;=$L26),N25+$M26,N25)))</f>
      </c>
      <c r="O26">
        <f>IF(OR(O25="",$K26=0),O25,IF(O25=$I26,$J26,IF(AND(O25&gt;=$J26,O25&lt;=$L26),O25+$M26,O25)))</f>
      </c>
      <c r="P26">
        <f>IF(OR(P25="",$K26=0),P25,IF(P25=$I26,$J26,IF(AND(P25&gt;=$J26,P25&lt;=$L26),P25+$M26,P25)))</f>
      </c>
      <c r="Q26">
        <f>IF(OR(Q25="",$K26=0),Q25,IF(Q25=$I26,$J26,IF(AND(Q25&gt;=$J26,Q25&lt;=$L26),Q25+$M26,Q25)))</f>
      </c>
      <c r="R26">
        <f>IF(OR(R25="",$K26=0),R25,IF(R25=$I26,$J26,IF(AND(R25&gt;=$J26,R25&lt;=$L26),R25+$M26,R25)))</f>
      </c>
      <c r="S26">
        <f>IF(OR(S25="",$K26=0),S25,IF(S25=$I26,$J26,IF(AND(S25&gt;=$J26,S25&lt;=$L26),S25+$M26,S25)))</f>
      </c>
      <c r="T26">
        <f>IF(OR(T25="",$K26=0),T25,IF(T25=$I26,$J26,IF(AND(T25&gt;=$J26,T25&lt;=$L26),T25+$M26,T25)))</f>
      </c>
      <c r="U26">
        <f>IF(OR(U25="",$K26=0),U25,IF(U25=$I26,$J26,IF(AND(U25&gt;=$J26,U25&lt;=$L26),U25+$M26,U25)))</f>
      </c>
      <c r="V26">
        <f>IF(OR(V25="",$K26=0),V25,IF(V25=$I26,$J26,IF(AND(V25&gt;=$J26,V25&lt;=$L26),V25+$M26,V25)))</f>
      </c>
      <c r="W26">
        <f>IF(OR(W25="",$K26=0),W25,IF(W25=$I26,$J26,IF(AND(W25&gt;=$J26,W25&lt;=$L26),W25+$M26,W25)))</f>
      </c>
      <c r="X26">
        <f>IF(OR(X25="",$K26=0),X25,IF(X25=$I26,$J26,IF(AND(X25&gt;=$J26,X25&lt;=$L26),X25+$M26,X25)))</f>
      </c>
      <c r="Y26">
        <f>IF(OR(Y25="",$K26=0),Y25,IF(Y25=$I26,$J26,IF(AND(Y25&gt;=$J26,Y25&lt;=$L26),Y25+$M26,Y25)))</f>
      </c>
      <c r="Z26">
        <f>IF(OR(Z25="",$K26=0),Z25,IF(Z25=$I26,$J26,IF(AND(Z25&gt;=$J26,Z25&lt;=$L26),Z25+$M26,Z25)))</f>
      </c>
      <c r="AA26">
        <f>IF(OR(AA25="",$K26=0),AA25,IF(AA25=$I26,$J26,IF(AND(AA25&gt;=$J26,AA25&lt;=$L26),AA25+$M26,AA25)))</f>
      </c>
      <c r="AB26">
        <f>IF(OR(AB25="",$K26=0),AB25,IF(AB25=$I26,$J26,IF(AND(AB25&gt;=$J26,AB25&lt;=$L26),AB25+$M26,AB25)))</f>
      </c>
      <c r="AC26">
        <f>IF(OR(AC25="",$K26=0),AC25,IF(AC25=$I26,$J26,IF(AND(AC25&gt;=$J26,AC25&lt;=$L26),AC25+$M26,AC25)))</f>
      </c>
      <c r="AD26">
        <f>IF(OR(AD25="",$K26=0),AD25,IF(AD25=$I26,$J26,IF(AND(AD25&gt;=$J26,AD25&lt;=$L26),AD25+$M26,AD25)))</f>
      </c>
      <c r="AE26">
        <f>IF(OR(AE25="",$K26=0),AE25,IF(AE25=$I26,$J26,IF(AND(AE25&gt;=$J26,AE25&lt;=$L26),AE25+$M26,AE25)))</f>
      </c>
      <c r="AF26">
        <f>IF(OR(AF25="",$K26=0),AF25,IF(AF25=$I26,$J26,IF(AND(AF25&gt;=$J26,AF25&lt;=$L26),AF25+$M26,AF25)))</f>
      </c>
      <c r="AG26">
        <f>IF(OR(AG25="",$K26=0),AG25,IF(AG25=$I26,$J26,IF(AND(AG25&gt;=$J26,AG25&lt;=$L26),AG25+$M26,AG25)))</f>
      </c>
      <c r="AH26">
        <f>IF(OR(AH25="",$K26=0),AH25,IF(AH25=$I26,$J26,IF(AND(AH25&gt;=$J26,AH25&lt;=$L26),AH25+$M26,AH25)))</f>
      </c>
      <c r="AI26">
        <f>IF(OR(AI25="",$K26=0),AI25,IF(AI25=$I26,$J26,IF(AND(AI25&gt;=$J26,AI25&lt;=$L26),AI25+$M26,AI25)))</f>
      </c>
      <c r="AJ26">
        <f>IF(OR(AJ25="",$K26=0),AJ25,IF(AJ25=$I26,$J26,IF(AND(AJ25&gt;=$J26,AJ25&lt;=$L26),AJ25+$M26,AJ25)))</f>
      </c>
      <c r="AK26">
        <f>IF(OR(AK25="",$K26=0),AK25,IF(AK25=$I26,$J26,IF(AND(AK25&gt;=$J26,AK25&lt;=$L26),AK25+$M26,AK25)))</f>
      </c>
      <c r="AL26">
        <f>IF(OR(AL25="",$K26=0),AL25,IF(AL25=$I26,$J26,IF(AND(AL25&gt;=$J26,AL25&lt;=$L26),AL25+$M26,AL25)))</f>
      </c>
      <c r="AM26">
        <f>IF(OR(AM25="",$K26=0),AM25,IF(AM25=$I26,$J26,IF(AND(AM25&gt;=$J26,AM25&lt;=$L26),AM25+$M26,AM25)))</f>
      </c>
      <c r="AN26">
        <f>IF(OR(AN25="",$K26=0),AN25,IF(AN25=$I26,$J26,IF(AND(AN25&gt;=$J26,AN25&lt;=$L26),AN25+$M26,AN25)))</f>
      </c>
      <c r="AO26">
        <f>IF(OR(AO25="",$K26=0),AO25,IF(AO25=$I26,$J26,IF(AND(AO25&gt;=$J26,AO25&lt;=$L26),AO25+$M26,AO25)))</f>
      </c>
      <c r="AP26">
        <f>IF(OR(AP25="",$K26=0),AP25,IF(AP25=$I26,$J26,IF(AND(AP25&gt;=$J26,AP25&lt;=$L26),AP25+$M26,AP25)))</f>
      </c>
      <c r="AQ26">
        <f>IF(OR(AQ25="",$K26=0),AQ25,IF(AQ25=$I26,$J26,IF(AND(AQ25&gt;=$J26,AQ25&lt;=$L26),AQ25+$M26,AQ25)))</f>
      </c>
      <c r="AR26">
        <f>IF(OR(AR25="",$K26=0),AR25,IF(AR25=$I26,$J26,IF(AND(AR25&gt;=$J26,AR25&lt;=$L26),AR25+$M26,AR25)))</f>
      </c>
      <c r="AS26">
        <f>IF(OR(AS25="",$K26=0),AS25,IF(AS25=$I26,$J26,IF(AND(AS25&gt;=$J26,AS25&lt;=$L26),AS25+$M26,AS25)))</f>
      </c>
      <c r="AT26">
        <f>IF(OR(AT25="",$K26=0),AT25,IF(AT25=$I26,$J26,IF(AND(AT25&gt;=$J26,AT25&lt;=$L26),AT25+$M26,AT25)))</f>
      </c>
      <c r="AU26">
        <f>IF(OR(AU25="",$K26=0),AU25,IF(AU25=$I26,$J26,IF(AND(AU25&gt;=$J26,AU25&lt;=$L26),AU25+$M26,AU25)))</f>
      </c>
      <c r="AV26">
        <f>IF(OR(AV25="",$K26=0),AV25,IF(AV25=$I26,$J26,IF(AND(AV25&gt;=$J26,AV25&lt;=$L26),AV25+$M26,AV25)))</f>
      </c>
      <c r="AW26">
        <f>IF(OR(AW25="",$K26=0),AW25,IF(AW25=$I26,$J26,IF(AND(AW25&gt;=$J26,AW25&lt;=$L26),AW25+$M26,AW25)))</f>
      </c>
      <c r="AX26">
        <f>IF(OR(AX25="",$K26=0),AX25,IF(AX25=$I26,$J26,IF(AND(AX25&gt;=$J26,AX25&lt;=$L26),AX25+$M26,AX25)))</f>
      </c>
      <c r="AY26">
        <f>IF(OR(AY25="",$K26=0),AY25,IF(AY25=$I26,$J26,IF(AND(AY25&gt;=$J26,AY25&lt;=$L26),AY25+$M26,AY25)))</f>
      </c>
      <c r="AZ26">
        <f>IF(OR(AZ25="",$K26=0),AZ25,IF(AZ25=$I26,$J26,IF(AND(AZ25&gt;=$J26,AZ25&lt;=$L26),AZ25+$M26,AZ25)))</f>
      </c>
      <c r="BA26">
        <f>IF(OR(BA25="",$K26=0),BA25,IF(BA25=$I26,$J26,IF(AND(BA25&gt;=$J26,BA25&lt;=$L26),BA25+$M26,BA25)))</f>
      </c>
    </row>
    <row r="27" ht="20" customHeight="1">
      <c r="A27" s="9">
        <v>22</v>
      </c>
      <c r="B27" s="25"/>
      <c r="C27" s="26"/>
      <c r="D27" s="26"/>
      <c r="E27" s="26"/>
      <c r="F27" s="26"/>
      <c r="G27" s="27">
        <f>IF(AND($C27="",$D27=""),"",IF(OR($C27="",$D27=""),"Type both players",IF(OR($I27="",$J27=""),"A name is not on the Players tab",IF($C27=$D27,"The same player twice",IF($I27&lt;$J27,"Challenges go up the ladder, so nothing moved",IF($I27-$J27&gt;Settings!$C$5,"More than "&amp;Settings!$C$5&amp;" places up, so nothing moved",IF($E27="","To play",IF($E27="Defender",$D27&amp;" stays at "&amp;$J27,IF((Settings!$C$6="Swap places"),$C27&amp;" and "&amp;$D27&amp;" swap places",$C27&amp;" moves up to "&amp;$J27)))))))))</f>
      </c>
      <c r="I27">
        <f>IF($C27="","",IFERROR(INDEX($N$26:$BA$26,1,MATCH($C27,Players!$B$6:$B$45,0)),""))</f>
      </c>
      <c r="J27">
        <f>IF($D27="","",IFERROR(INDEX($N$26:$BA$26,1,MATCH($D27,Players!$B$6:$B$45,0)),""))</f>
      </c>
      <c r="K27">
        <f>IF(AND($E27="Challenger",ISNUMBER($I27),ISNUMBER($J27),$C27&lt;&gt;$D27),IF(AND($I27&gt;$J27,$I27-$J27&lt;=Settings!$C$5),1,0),0)</f>
      </c>
      <c r="L27">
        <f>IF($K27=0,"",IF((Settings!$C$6="Swap places"),$J27,$I27-1))</f>
      </c>
      <c r="M27">
        <f>IF($K27=0,"",IF((Settings!$C$6="Swap places"),$I27-$J27,1))</f>
      </c>
      <c r="N27">
        <f>IF(OR(N26="",$K27=0),N26,IF(N26=$I27,$J27,IF(AND(N26&gt;=$J27,N26&lt;=$L27),N26+$M27,N26)))</f>
      </c>
      <c r="O27">
        <f>IF(OR(O26="",$K27=0),O26,IF(O26=$I27,$J27,IF(AND(O26&gt;=$J27,O26&lt;=$L27),O26+$M27,O26)))</f>
      </c>
      <c r="P27">
        <f>IF(OR(P26="",$K27=0),P26,IF(P26=$I27,$J27,IF(AND(P26&gt;=$J27,P26&lt;=$L27),P26+$M27,P26)))</f>
      </c>
      <c r="Q27">
        <f>IF(OR(Q26="",$K27=0),Q26,IF(Q26=$I27,$J27,IF(AND(Q26&gt;=$J27,Q26&lt;=$L27),Q26+$M27,Q26)))</f>
      </c>
      <c r="R27">
        <f>IF(OR(R26="",$K27=0),R26,IF(R26=$I27,$J27,IF(AND(R26&gt;=$J27,R26&lt;=$L27),R26+$M27,R26)))</f>
      </c>
      <c r="S27">
        <f>IF(OR(S26="",$K27=0),S26,IF(S26=$I27,$J27,IF(AND(S26&gt;=$J27,S26&lt;=$L27),S26+$M27,S26)))</f>
      </c>
      <c r="T27">
        <f>IF(OR(T26="",$K27=0),T26,IF(T26=$I27,$J27,IF(AND(T26&gt;=$J27,T26&lt;=$L27),T26+$M27,T26)))</f>
      </c>
      <c r="U27">
        <f>IF(OR(U26="",$K27=0),U26,IF(U26=$I27,$J27,IF(AND(U26&gt;=$J27,U26&lt;=$L27),U26+$M27,U26)))</f>
      </c>
      <c r="V27">
        <f>IF(OR(V26="",$K27=0),V26,IF(V26=$I27,$J27,IF(AND(V26&gt;=$J27,V26&lt;=$L27),V26+$M27,V26)))</f>
      </c>
      <c r="W27">
        <f>IF(OR(W26="",$K27=0),W26,IF(W26=$I27,$J27,IF(AND(W26&gt;=$J27,W26&lt;=$L27),W26+$M27,W26)))</f>
      </c>
      <c r="X27">
        <f>IF(OR(X26="",$K27=0),X26,IF(X26=$I27,$J27,IF(AND(X26&gt;=$J27,X26&lt;=$L27),X26+$M27,X26)))</f>
      </c>
      <c r="Y27">
        <f>IF(OR(Y26="",$K27=0),Y26,IF(Y26=$I27,$J27,IF(AND(Y26&gt;=$J27,Y26&lt;=$L27),Y26+$M27,Y26)))</f>
      </c>
      <c r="Z27">
        <f>IF(OR(Z26="",$K27=0),Z26,IF(Z26=$I27,$J27,IF(AND(Z26&gt;=$J27,Z26&lt;=$L27),Z26+$M27,Z26)))</f>
      </c>
      <c r="AA27">
        <f>IF(OR(AA26="",$K27=0),AA26,IF(AA26=$I27,$J27,IF(AND(AA26&gt;=$J27,AA26&lt;=$L27),AA26+$M27,AA26)))</f>
      </c>
      <c r="AB27">
        <f>IF(OR(AB26="",$K27=0),AB26,IF(AB26=$I27,$J27,IF(AND(AB26&gt;=$J27,AB26&lt;=$L27),AB26+$M27,AB26)))</f>
      </c>
      <c r="AC27">
        <f>IF(OR(AC26="",$K27=0),AC26,IF(AC26=$I27,$J27,IF(AND(AC26&gt;=$J27,AC26&lt;=$L27),AC26+$M27,AC26)))</f>
      </c>
      <c r="AD27">
        <f>IF(OR(AD26="",$K27=0),AD26,IF(AD26=$I27,$J27,IF(AND(AD26&gt;=$J27,AD26&lt;=$L27),AD26+$M27,AD26)))</f>
      </c>
      <c r="AE27">
        <f>IF(OR(AE26="",$K27=0),AE26,IF(AE26=$I27,$J27,IF(AND(AE26&gt;=$J27,AE26&lt;=$L27),AE26+$M27,AE26)))</f>
      </c>
      <c r="AF27">
        <f>IF(OR(AF26="",$K27=0),AF26,IF(AF26=$I27,$J27,IF(AND(AF26&gt;=$J27,AF26&lt;=$L27),AF26+$M27,AF26)))</f>
      </c>
      <c r="AG27">
        <f>IF(OR(AG26="",$K27=0),AG26,IF(AG26=$I27,$J27,IF(AND(AG26&gt;=$J27,AG26&lt;=$L27),AG26+$M27,AG26)))</f>
      </c>
      <c r="AH27">
        <f>IF(OR(AH26="",$K27=0),AH26,IF(AH26=$I27,$J27,IF(AND(AH26&gt;=$J27,AH26&lt;=$L27),AH26+$M27,AH26)))</f>
      </c>
      <c r="AI27">
        <f>IF(OR(AI26="",$K27=0),AI26,IF(AI26=$I27,$J27,IF(AND(AI26&gt;=$J27,AI26&lt;=$L27),AI26+$M27,AI26)))</f>
      </c>
      <c r="AJ27">
        <f>IF(OR(AJ26="",$K27=0),AJ26,IF(AJ26=$I27,$J27,IF(AND(AJ26&gt;=$J27,AJ26&lt;=$L27),AJ26+$M27,AJ26)))</f>
      </c>
      <c r="AK27">
        <f>IF(OR(AK26="",$K27=0),AK26,IF(AK26=$I27,$J27,IF(AND(AK26&gt;=$J27,AK26&lt;=$L27),AK26+$M27,AK26)))</f>
      </c>
      <c r="AL27">
        <f>IF(OR(AL26="",$K27=0),AL26,IF(AL26=$I27,$J27,IF(AND(AL26&gt;=$J27,AL26&lt;=$L27),AL26+$M27,AL26)))</f>
      </c>
      <c r="AM27">
        <f>IF(OR(AM26="",$K27=0),AM26,IF(AM26=$I27,$J27,IF(AND(AM26&gt;=$J27,AM26&lt;=$L27),AM26+$M27,AM26)))</f>
      </c>
      <c r="AN27">
        <f>IF(OR(AN26="",$K27=0),AN26,IF(AN26=$I27,$J27,IF(AND(AN26&gt;=$J27,AN26&lt;=$L27),AN26+$M27,AN26)))</f>
      </c>
      <c r="AO27">
        <f>IF(OR(AO26="",$K27=0),AO26,IF(AO26=$I27,$J27,IF(AND(AO26&gt;=$J27,AO26&lt;=$L27),AO26+$M27,AO26)))</f>
      </c>
      <c r="AP27">
        <f>IF(OR(AP26="",$K27=0),AP26,IF(AP26=$I27,$J27,IF(AND(AP26&gt;=$J27,AP26&lt;=$L27),AP26+$M27,AP26)))</f>
      </c>
      <c r="AQ27">
        <f>IF(OR(AQ26="",$K27=0),AQ26,IF(AQ26=$I27,$J27,IF(AND(AQ26&gt;=$J27,AQ26&lt;=$L27),AQ26+$M27,AQ26)))</f>
      </c>
      <c r="AR27">
        <f>IF(OR(AR26="",$K27=0),AR26,IF(AR26=$I27,$J27,IF(AND(AR26&gt;=$J27,AR26&lt;=$L27),AR26+$M27,AR26)))</f>
      </c>
      <c r="AS27">
        <f>IF(OR(AS26="",$K27=0),AS26,IF(AS26=$I27,$J27,IF(AND(AS26&gt;=$J27,AS26&lt;=$L27),AS26+$M27,AS26)))</f>
      </c>
      <c r="AT27">
        <f>IF(OR(AT26="",$K27=0),AT26,IF(AT26=$I27,$J27,IF(AND(AT26&gt;=$J27,AT26&lt;=$L27),AT26+$M27,AT26)))</f>
      </c>
      <c r="AU27">
        <f>IF(OR(AU26="",$K27=0),AU26,IF(AU26=$I27,$J27,IF(AND(AU26&gt;=$J27,AU26&lt;=$L27),AU26+$M27,AU26)))</f>
      </c>
      <c r="AV27">
        <f>IF(OR(AV26="",$K27=0),AV26,IF(AV26=$I27,$J27,IF(AND(AV26&gt;=$J27,AV26&lt;=$L27),AV26+$M27,AV26)))</f>
      </c>
      <c r="AW27">
        <f>IF(OR(AW26="",$K27=0),AW26,IF(AW26=$I27,$J27,IF(AND(AW26&gt;=$J27,AW26&lt;=$L27),AW26+$M27,AW26)))</f>
      </c>
      <c r="AX27">
        <f>IF(OR(AX26="",$K27=0),AX26,IF(AX26=$I27,$J27,IF(AND(AX26&gt;=$J27,AX26&lt;=$L27),AX26+$M27,AX26)))</f>
      </c>
      <c r="AY27">
        <f>IF(OR(AY26="",$K27=0),AY26,IF(AY26=$I27,$J27,IF(AND(AY26&gt;=$J27,AY26&lt;=$L27),AY26+$M27,AY26)))</f>
      </c>
      <c r="AZ27">
        <f>IF(OR(AZ26="",$K27=0),AZ26,IF(AZ26=$I27,$J27,IF(AND(AZ26&gt;=$J27,AZ26&lt;=$L27),AZ26+$M27,AZ26)))</f>
      </c>
      <c r="BA27">
        <f>IF(OR(BA26="",$K27=0),BA26,IF(BA26=$I27,$J27,IF(AND(BA26&gt;=$J27,BA26&lt;=$L27),BA26+$M27,BA26)))</f>
      </c>
    </row>
    <row r="28" ht="20" customHeight="1">
      <c r="A28" s="9">
        <v>23</v>
      </c>
      <c r="B28" s="25"/>
      <c r="C28" s="26"/>
      <c r="D28" s="26"/>
      <c r="E28" s="26"/>
      <c r="F28" s="26"/>
      <c r="G28" s="27">
        <f>IF(AND($C28="",$D28=""),"",IF(OR($C28="",$D28=""),"Type both players",IF(OR($I28="",$J28=""),"A name is not on the Players tab",IF($C28=$D28,"The same player twice",IF($I28&lt;$J28,"Challenges go up the ladder, so nothing moved",IF($I28-$J28&gt;Settings!$C$5,"More than "&amp;Settings!$C$5&amp;" places up, so nothing moved",IF($E28="","To play",IF($E28="Defender",$D28&amp;" stays at "&amp;$J28,IF((Settings!$C$6="Swap places"),$C28&amp;" and "&amp;$D28&amp;" swap places",$C28&amp;" moves up to "&amp;$J28)))))))))</f>
      </c>
      <c r="I28">
        <f>IF($C28="","",IFERROR(INDEX($N$27:$BA$27,1,MATCH($C28,Players!$B$6:$B$45,0)),""))</f>
      </c>
      <c r="J28">
        <f>IF($D28="","",IFERROR(INDEX($N$27:$BA$27,1,MATCH($D28,Players!$B$6:$B$45,0)),""))</f>
      </c>
      <c r="K28">
        <f>IF(AND($E28="Challenger",ISNUMBER($I28),ISNUMBER($J28),$C28&lt;&gt;$D28),IF(AND($I28&gt;$J28,$I28-$J28&lt;=Settings!$C$5),1,0),0)</f>
      </c>
      <c r="L28">
        <f>IF($K28=0,"",IF((Settings!$C$6="Swap places"),$J28,$I28-1))</f>
      </c>
      <c r="M28">
        <f>IF($K28=0,"",IF((Settings!$C$6="Swap places"),$I28-$J28,1))</f>
      </c>
      <c r="N28">
        <f>IF(OR(N27="",$K28=0),N27,IF(N27=$I28,$J28,IF(AND(N27&gt;=$J28,N27&lt;=$L28),N27+$M28,N27)))</f>
      </c>
      <c r="O28">
        <f>IF(OR(O27="",$K28=0),O27,IF(O27=$I28,$J28,IF(AND(O27&gt;=$J28,O27&lt;=$L28),O27+$M28,O27)))</f>
      </c>
      <c r="P28">
        <f>IF(OR(P27="",$K28=0),P27,IF(P27=$I28,$J28,IF(AND(P27&gt;=$J28,P27&lt;=$L28),P27+$M28,P27)))</f>
      </c>
      <c r="Q28">
        <f>IF(OR(Q27="",$K28=0),Q27,IF(Q27=$I28,$J28,IF(AND(Q27&gt;=$J28,Q27&lt;=$L28),Q27+$M28,Q27)))</f>
      </c>
      <c r="R28">
        <f>IF(OR(R27="",$K28=0),R27,IF(R27=$I28,$J28,IF(AND(R27&gt;=$J28,R27&lt;=$L28),R27+$M28,R27)))</f>
      </c>
      <c r="S28">
        <f>IF(OR(S27="",$K28=0),S27,IF(S27=$I28,$J28,IF(AND(S27&gt;=$J28,S27&lt;=$L28),S27+$M28,S27)))</f>
      </c>
      <c r="T28">
        <f>IF(OR(T27="",$K28=0),T27,IF(T27=$I28,$J28,IF(AND(T27&gt;=$J28,T27&lt;=$L28),T27+$M28,T27)))</f>
      </c>
      <c r="U28">
        <f>IF(OR(U27="",$K28=0),U27,IF(U27=$I28,$J28,IF(AND(U27&gt;=$J28,U27&lt;=$L28),U27+$M28,U27)))</f>
      </c>
      <c r="V28">
        <f>IF(OR(V27="",$K28=0),V27,IF(V27=$I28,$J28,IF(AND(V27&gt;=$J28,V27&lt;=$L28),V27+$M28,V27)))</f>
      </c>
      <c r="W28">
        <f>IF(OR(W27="",$K28=0),W27,IF(W27=$I28,$J28,IF(AND(W27&gt;=$J28,W27&lt;=$L28),W27+$M28,W27)))</f>
      </c>
      <c r="X28">
        <f>IF(OR(X27="",$K28=0),X27,IF(X27=$I28,$J28,IF(AND(X27&gt;=$J28,X27&lt;=$L28),X27+$M28,X27)))</f>
      </c>
      <c r="Y28">
        <f>IF(OR(Y27="",$K28=0),Y27,IF(Y27=$I28,$J28,IF(AND(Y27&gt;=$J28,Y27&lt;=$L28),Y27+$M28,Y27)))</f>
      </c>
      <c r="Z28">
        <f>IF(OR(Z27="",$K28=0),Z27,IF(Z27=$I28,$J28,IF(AND(Z27&gt;=$J28,Z27&lt;=$L28),Z27+$M28,Z27)))</f>
      </c>
      <c r="AA28">
        <f>IF(OR(AA27="",$K28=0),AA27,IF(AA27=$I28,$J28,IF(AND(AA27&gt;=$J28,AA27&lt;=$L28),AA27+$M28,AA27)))</f>
      </c>
      <c r="AB28">
        <f>IF(OR(AB27="",$K28=0),AB27,IF(AB27=$I28,$J28,IF(AND(AB27&gt;=$J28,AB27&lt;=$L28),AB27+$M28,AB27)))</f>
      </c>
      <c r="AC28">
        <f>IF(OR(AC27="",$K28=0),AC27,IF(AC27=$I28,$J28,IF(AND(AC27&gt;=$J28,AC27&lt;=$L28),AC27+$M28,AC27)))</f>
      </c>
      <c r="AD28">
        <f>IF(OR(AD27="",$K28=0),AD27,IF(AD27=$I28,$J28,IF(AND(AD27&gt;=$J28,AD27&lt;=$L28),AD27+$M28,AD27)))</f>
      </c>
      <c r="AE28">
        <f>IF(OR(AE27="",$K28=0),AE27,IF(AE27=$I28,$J28,IF(AND(AE27&gt;=$J28,AE27&lt;=$L28),AE27+$M28,AE27)))</f>
      </c>
      <c r="AF28">
        <f>IF(OR(AF27="",$K28=0),AF27,IF(AF27=$I28,$J28,IF(AND(AF27&gt;=$J28,AF27&lt;=$L28),AF27+$M28,AF27)))</f>
      </c>
      <c r="AG28">
        <f>IF(OR(AG27="",$K28=0),AG27,IF(AG27=$I28,$J28,IF(AND(AG27&gt;=$J28,AG27&lt;=$L28),AG27+$M28,AG27)))</f>
      </c>
      <c r="AH28">
        <f>IF(OR(AH27="",$K28=0),AH27,IF(AH27=$I28,$J28,IF(AND(AH27&gt;=$J28,AH27&lt;=$L28),AH27+$M28,AH27)))</f>
      </c>
      <c r="AI28">
        <f>IF(OR(AI27="",$K28=0),AI27,IF(AI27=$I28,$J28,IF(AND(AI27&gt;=$J28,AI27&lt;=$L28),AI27+$M28,AI27)))</f>
      </c>
      <c r="AJ28">
        <f>IF(OR(AJ27="",$K28=0),AJ27,IF(AJ27=$I28,$J28,IF(AND(AJ27&gt;=$J28,AJ27&lt;=$L28),AJ27+$M28,AJ27)))</f>
      </c>
      <c r="AK28">
        <f>IF(OR(AK27="",$K28=0),AK27,IF(AK27=$I28,$J28,IF(AND(AK27&gt;=$J28,AK27&lt;=$L28),AK27+$M28,AK27)))</f>
      </c>
      <c r="AL28">
        <f>IF(OR(AL27="",$K28=0),AL27,IF(AL27=$I28,$J28,IF(AND(AL27&gt;=$J28,AL27&lt;=$L28),AL27+$M28,AL27)))</f>
      </c>
      <c r="AM28">
        <f>IF(OR(AM27="",$K28=0),AM27,IF(AM27=$I28,$J28,IF(AND(AM27&gt;=$J28,AM27&lt;=$L28),AM27+$M28,AM27)))</f>
      </c>
      <c r="AN28">
        <f>IF(OR(AN27="",$K28=0),AN27,IF(AN27=$I28,$J28,IF(AND(AN27&gt;=$J28,AN27&lt;=$L28),AN27+$M28,AN27)))</f>
      </c>
      <c r="AO28">
        <f>IF(OR(AO27="",$K28=0),AO27,IF(AO27=$I28,$J28,IF(AND(AO27&gt;=$J28,AO27&lt;=$L28),AO27+$M28,AO27)))</f>
      </c>
      <c r="AP28">
        <f>IF(OR(AP27="",$K28=0),AP27,IF(AP27=$I28,$J28,IF(AND(AP27&gt;=$J28,AP27&lt;=$L28),AP27+$M28,AP27)))</f>
      </c>
      <c r="AQ28">
        <f>IF(OR(AQ27="",$K28=0),AQ27,IF(AQ27=$I28,$J28,IF(AND(AQ27&gt;=$J28,AQ27&lt;=$L28),AQ27+$M28,AQ27)))</f>
      </c>
      <c r="AR28">
        <f>IF(OR(AR27="",$K28=0),AR27,IF(AR27=$I28,$J28,IF(AND(AR27&gt;=$J28,AR27&lt;=$L28),AR27+$M28,AR27)))</f>
      </c>
      <c r="AS28">
        <f>IF(OR(AS27="",$K28=0),AS27,IF(AS27=$I28,$J28,IF(AND(AS27&gt;=$J28,AS27&lt;=$L28),AS27+$M28,AS27)))</f>
      </c>
      <c r="AT28">
        <f>IF(OR(AT27="",$K28=0),AT27,IF(AT27=$I28,$J28,IF(AND(AT27&gt;=$J28,AT27&lt;=$L28),AT27+$M28,AT27)))</f>
      </c>
      <c r="AU28">
        <f>IF(OR(AU27="",$K28=0),AU27,IF(AU27=$I28,$J28,IF(AND(AU27&gt;=$J28,AU27&lt;=$L28),AU27+$M28,AU27)))</f>
      </c>
      <c r="AV28">
        <f>IF(OR(AV27="",$K28=0),AV27,IF(AV27=$I28,$J28,IF(AND(AV27&gt;=$J28,AV27&lt;=$L28),AV27+$M28,AV27)))</f>
      </c>
      <c r="AW28">
        <f>IF(OR(AW27="",$K28=0),AW27,IF(AW27=$I28,$J28,IF(AND(AW27&gt;=$J28,AW27&lt;=$L28),AW27+$M28,AW27)))</f>
      </c>
      <c r="AX28">
        <f>IF(OR(AX27="",$K28=0),AX27,IF(AX27=$I28,$J28,IF(AND(AX27&gt;=$J28,AX27&lt;=$L28),AX27+$M28,AX27)))</f>
      </c>
      <c r="AY28">
        <f>IF(OR(AY27="",$K28=0),AY27,IF(AY27=$I28,$J28,IF(AND(AY27&gt;=$J28,AY27&lt;=$L28),AY27+$M28,AY27)))</f>
      </c>
      <c r="AZ28">
        <f>IF(OR(AZ27="",$K28=0),AZ27,IF(AZ27=$I28,$J28,IF(AND(AZ27&gt;=$J28,AZ27&lt;=$L28),AZ27+$M28,AZ27)))</f>
      </c>
      <c r="BA28">
        <f>IF(OR(BA27="",$K28=0),BA27,IF(BA27=$I28,$J28,IF(AND(BA27&gt;=$J28,BA27&lt;=$L28),BA27+$M28,BA27)))</f>
      </c>
    </row>
    <row r="29" ht="20" customHeight="1">
      <c r="A29" s="9">
        <v>24</v>
      </c>
      <c r="B29" s="25"/>
      <c r="C29" s="26"/>
      <c r="D29" s="26"/>
      <c r="E29" s="26"/>
      <c r="F29" s="26"/>
      <c r="G29" s="27">
        <f>IF(AND($C29="",$D29=""),"",IF(OR($C29="",$D29=""),"Type both players",IF(OR($I29="",$J29=""),"A name is not on the Players tab",IF($C29=$D29,"The same player twice",IF($I29&lt;$J29,"Challenges go up the ladder, so nothing moved",IF($I29-$J29&gt;Settings!$C$5,"More than "&amp;Settings!$C$5&amp;" places up, so nothing moved",IF($E29="","To play",IF($E29="Defender",$D29&amp;" stays at "&amp;$J29,IF((Settings!$C$6="Swap places"),$C29&amp;" and "&amp;$D29&amp;" swap places",$C29&amp;" moves up to "&amp;$J29)))))))))</f>
      </c>
      <c r="I29">
        <f>IF($C29="","",IFERROR(INDEX($N$28:$BA$28,1,MATCH($C29,Players!$B$6:$B$45,0)),""))</f>
      </c>
      <c r="J29">
        <f>IF($D29="","",IFERROR(INDEX($N$28:$BA$28,1,MATCH($D29,Players!$B$6:$B$45,0)),""))</f>
      </c>
      <c r="K29">
        <f>IF(AND($E29="Challenger",ISNUMBER($I29),ISNUMBER($J29),$C29&lt;&gt;$D29),IF(AND($I29&gt;$J29,$I29-$J29&lt;=Settings!$C$5),1,0),0)</f>
      </c>
      <c r="L29">
        <f>IF($K29=0,"",IF((Settings!$C$6="Swap places"),$J29,$I29-1))</f>
      </c>
      <c r="M29">
        <f>IF($K29=0,"",IF((Settings!$C$6="Swap places"),$I29-$J29,1))</f>
      </c>
      <c r="N29">
        <f>IF(OR(N28="",$K29=0),N28,IF(N28=$I29,$J29,IF(AND(N28&gt;=$J29,N28&lt;=$L29),N28+$M29,N28)))</f>
      </c>
      <c r="O29">
        <f>IF(OR(O28="",$K29=0),O28,IF(O28=$I29,$J29,IF(AND(O28&gt;=$J29,O28&lt;=$L29),O28+$M29,O28)))</f>
      </c>
      <c r="P29">
        <f>IF(OR(P28="",$K29=0),P28,IF(P28=$I29,$J29,IF(AND(P28&gt;=$J29,P28&lt;=$L29),P28+$M29,P28)))</f>
      </c>
      <c r="Q29">
        <f>IF(OR(Q28="",$K29=0),Q28,IF(Q28=$I29,$J29,IF(AND(Q28&gt;=$J29,Q28&lt;=$L29),Q28+$M29,Q28)))</f>
      </c>
      <c r="R29">
        <f>IF(OR(R28="",$K29=0),R28,IF(R28=$I29,$J29,IF(AND(R28&gt;=$J29,R28&lt;=$L29),R28+$M29,R28)))</f>
      </c>
      <c r="S29">
        <f>IF(OR(S28="",$K29=0),S28,IF(S28=$I29,$J29,IF(AND(S28&gt;=$J29,S28&lt;=$L29),S28+$M29,S28)))</f>
      </c>
      <c r="T29">
        <f>IF(OR(T28="",$K29=0),T28,IF(T28=$I29,$J29,IF(AND(T28&gt;=$J29,T28&lt;=$L29),T28+$M29,T28)))</f>
      </c>
      <c r="U29">
        <f>IF(OR(U28="",$K29=0),U28,IF(U28=$I29,$J29,IF(AND(U28&gt;=$J29,U28&lt;=$L29),U28+$M29,U28)))</f>
      </c>
      <c r="V29">
        <f>IF(OR(V28="",$K29=0),V28,IF(V28=$I29,$J29,IF(AND(V28&gt;=$J29,V28&lt;=$L29),V28+$M29,V28)))</f>
      </c>
      <c r="W29">
        <f>IF(OR(W28="",$K29=0),W28,IF(W28=$I29,$J29,IF(AND(W28&gt;=$J29,W28&lt;=$L29),W28+$M29,W28)))</f>
      </c>
      <c r="X29">
        <f>IF(OR(X28="",$K29=0),X28,IF(X28=$I29,$J29,IF(AND(X28&gt;=$J29,X28&lt;=$L29),X28+$M29,X28)))</f>
      </c>
      <c r="Y29">
        <f>IF(OR(Y28="",$K29=0),Y28,IF(Y28=$I29,$J29,IF(AND(Y28&gt;=$J29,Y28&lt;=$L29),Y28+$M29,Y28)))</f>
      </c>
      <c r="Z29">
        <f>IF(OR(Z28="",$K29=0),Z28,IF(Z28=$I29,$J29,IF(AND(Z28&gt;=$J29,Z28&lt;=$L29),Z28+$M29,Z28)))</f>
      </c>
      <c r="AA29">
        <f>IF(OR(AA28="",$K29=0),AA28,IF(AA28=$I29,$J29,IF(AND(AA28&gt;=$J29,AA28&lt;=$L29),AA28+$M29,AA28)))</f>
      </c>
      <c r="AB29">
        <f>IF(OR(AB28="",$K29=0),AB28,IF(AB28=$I29,$J29,IF(AND(AB28&gt;=$J29,AB28&lt;=$L29),AB28+$M29,AB28)))</f>
      </c>
      <c r="AC29">
        <f>IF(OR(AC28="",$K29=0),AC28,IF(AC28=$I29,$J29,IF(AND(AC28&gt;=$J29,AC28&lt;=$L29),AC28+$M29,AC28)))</f>
      </c>
      <c r="AD29">
        <f>IF(OR(AD28="",$K29=0),AD28,IF(AD28=$I29,$J29,IF(AND(AD28&gt;=$J29,AD28&lt;=$L29),AD28+$M29,AD28)))</f>
      </c>
      <c r="AE29">
        <f>IF(OR(AE28="",$K29=0),AE28,IF(AE28=$I29,$J29,IF(AND(AE28&gt;=$J29,AE28&lt;=$L29),AE28+$M29,AE28)))</f>
      </c>
      <c r="AF29">
        <f>IF(OR(AF28="",$K29=0),AF28,IF(AF28=$I29,$J29,IF(AND(AF28&gt;=$J29,AF28&lt;=$L29),AF28+$M29,AF28)))</f>
      </c>
      <c r="AG29">
        <f>IF(OR(AG28="",$K29=0),AG28,IF(AG28=$I29,$J29,IF(AND(AG28&gt;=$J29,AG28&lt;=$L29),AG28+$M29,AG28)))</f>
      </c>
      <c r="AH29">
        <f>IF(OR(AH28="",$K29=0),AH28,IF(AH28=$I29,$J29,IF(AND(AH28&gt;=$J29,AH28&lt;=$L29),AH28+$M29,AH28)))</f>
      </c>
      <c r="AI29">
        <f>IF(OR(AI28="",$K29=0),AI28,IF(AI28=$I29,$J29,IF(AND(AI28&gt;=$J29,AI28&lt;=$L29),AI28+$M29,AI28)))</f>
      </c>
      <c r="AJ29">
        <f>IF(OR(AJ28="",$K29=0),AJ28,IF(AJ28=$I29,$J29,IF(AND(AJ28&gt;=$J29,AJ28&lt;=$L29),AJ28+$M29,AJ28)))</f>
      </c>
      <c r="AK29">
        <f>IF(OR(AK28="",$K29=0),AK28,IF(AK28=$I29,$J29,IF(AND(AK28&gt;=$J29,AK28&lt;=$L29),AK28+$M29,AK28)))</f>
      </c>
      <c r="AL29">
        <f>IF(OR(AL28="",$K29=0),AL28,IF(AL28=$I29,$J29,IF(AND(AL28&gt;=$J29,AL28&lt;=$L29),AL28+$M29,AL28)))</f>
      </c>
      <c r="AM29">
        <f>IF(OR(AM28="",$K29=0),AM28,IF(AM28=$I29,$J29,IF(AND(AM28&gt;=$J29,AM28&lt;=$L29),AM28+$M29,AM28)))</f>
      </c>
      <c r="AN29">
        <f>IF(OR(AN28="",$K29=0),AN28,IF(AN28=$I29,$J29,IF(AND(AN28&gt;=$J29,AN28&lt;=$L29),AN28+$M29,AN28)))</f>
      </c>
      <c r="AO29">
        <f>IF(OR(AO28="",$K29=0),AO28,IF(AO28=$I29,$J29,IF(AND(AO28&gt;=$J29,AO28&lt;=$L29),AO28+$M29,AO28)))</f>
      </c>
      <c r="AP29">
        <f>IF(OR(AP28="",$K29=0),AP28,IF(AP28=$I29,$J29,IF(AND(AP28&gt;=$J29,AP28&lt;=$L29),AP28+$M29,AP28)))</f>
      </c>
      <c r="AQ29">
        <f>IF(OR(AQ28="",$K29=0),AQ28,IF(AQ28=$I29,$J29,IF(AND(AQ28&gt;=$J29,AQ28&lt;=$L29),AQ28+$M29,AQ28)))</f>
      </c>
      <c r="AR29">
        <f>IF(OR(AR28="",$K29=0),AR28,IF(AR28=$I29,$J29,IF(AND(AR28&gt;=$J29,AR28&lt;=$L29),AR28+$M29,AR28)))</f>
      </c>
      <c r="AS29">
        <f>IF(OR(AS28="",$K29=0),AS28,IF(AS28=$I29,$J29,IF(AND(AS28&gt;=$J29,AS28&lt;=$L29),AS28+$M29,AS28)))</f>
      </c>
      <c r="AT29">
        <f>IF(OR(AT28="",$K29=0),AT28,IF(AT28=$I29,$J29,IF(AND(AT28&gt;=$J29,AT28&lt;=$L29),AT28+$M29,AT28)))</f>
      </c>
      <c r="AU29">
        <f>IF(OR(AU28="",$K29=0),AU28,IF(AU28=$I29,$J29,IF(AND(AU28&gt;=$J29,AU28&lt;=$L29),AU28+$M29,AU28)))</f>
      </c>
      <c r="AV29">
        <f>IF(OR(AV28="",$K29=0),AV28,IF(AV28=$I29,$J29,IF(AND(AV28&gt;=$J29,AV28&lt;=$L29),AV28+$M29,AV28)))</f>
      </c>
      <c r="AW29">
        <f>IF(OR(AW28="",$K29=0),AW28,IF(AW28=$I29,$J29,IF(AND(AW28&gt;=$J29,AW28&lt;=$L29),AW28+$M29,AW28)))</f>
      </c>
      <c r="AX29">
        <f>IF(OR(AX28="",$K29=0),AX28,IF(AX28=$I29,$J29,IF(AND(AX28&gt;=$J29,AX28&lt;=$L29),AX28+$M29,AX28)))</f>
      </c>
      <c r="AY29">
        <f>IF(OR(AY28="",$K29=0),AY28,IF(AY28=$I29,$J29,IF(AND(AY28&gt;=$J29,AY28&lt;=$L29),AY28+$M29,AY28)))</f>
      </c>
      <c r="AZ29">
        <f>IF(OR(AZ28="",$K29=0),AZ28,IF(AZ28=$I29,$J29,IF(AND(AZ28&gt;=$J29,AZ28&lt;=$L29),AZ28+$M29,AZ28)))</f>
      </c>
      <c r="BA29">
        <f>IF(OR(BA28="",$K29=0),BA28,IF(BA28=$I29,$J29,IF(AND(BA28&gt;=$J29,BA28&lt;=$L29),BA28+$M29,BA28)))</f>
      </c>
    </row>
    <row r="30" ht="20" customHeight="1">
      <c r="A30" s="9">
        <v>25</v>
      </c>
      <c r="B30" s="25"/>
      <c r="C30" s="26"/>
      <c r="D30" s="26"/>
      <c r="E30" s="26"/>
      <c r="F30" s="26"/>
      <c r="G30" s="27">
        <f>IF(AND($C30="",$D30=""),"",IF(OR($C30="",$D30=""),"Type both players",IF(OR($I30="",$J30=""),"A name is not on the Players tab",IF($C30=$D30,"The same player twice",IF($I30&lt;$J30,"Challenges go up the ladder, so nothing moved",IF($I30-$J30&gt;Settings!$C$5,"More than "&amp;Settings!$C$5&amp;" places up, so nothing moved",IF($E30="","To play",IF($E30="Defender",$D30&amp;" stays at "&amp;$J30,IF((Settings!$C$6="Swap places"),$C30&amp;" and "&amp;$D30&amp;" swap places",$C30&amp;" moves up to "&amp;$J30)))))))))</f>
      </c>
      <c r="I30">
        <f>IF($C30="","",IFERROR(INDEX($N$29:$BA$29,1,MATCH($C30,Players!$B$6:$B$45,0)),""))</f>
      </c>
      <c r="J30">
        <f>IF($D30="","",IFERROR(INDEX($N$29:$BA$29,1,MATCH($D30,Players!$B$6:$B$45,0)),""))</f>
      </c>
      <c r="K30">
        <f>IF(AND($E30="Challenger",ISNUMBER($I30),ISNUMBER($J30),$C30&lt;&gt;$D30),IF(AND($I30&gt;$J30,$I30-$J30&lt;=Settings!$C$5),1,0),0)</f>
      </c>
      <c r="L30">
        <f>IF($K30=0,"",IF((Settings!$C$6="Swap places"),$J30,$I30-1))</f>
      </c>
      <c r="M30">
        <f>IF($K30=0,"",IF((Settings!$C$6="Swap places"),$I30-$J30,1))</f>
      </c>
      <c r="N30">
        <f>IF(OR(N29="",$K30=0),N29,IF(N29=$I30,$J30,IF(AND(N29&gt;=$J30,N29&lt;=$L30),N29+$M30,N29)))</f>
      </c>
      <c r="O30">
        <f>IF(OR(O29="",$K30=0),O29,IF(O29=$I30,$J30,IF(AND(O29&gt;=$J30,O29&lt;=$L30),O29+$M30,O29)))</f>
      </c>
      <c r="P30">
        <f>IF(OR(P29="",$K30=0),P29,IF(P29=$I30,$J30,IF(AND(P29&gt;=$J30,P29&lt;=$L30),P29+$M30,P29)))</f>
      </c>
      <c r="Q30">
        <f>IF(OR(Q29="",$K30=0),Q29,IF(Q29=$I30,$J30,IF(AND(Q29&gt;=$J30,Q29&lt;=$L30),Q29+$M30,Q29)))</f>
      </c>
      <c r="R30">
        <f>IF(OR(R29="",$K30=0),R29,IF(R29=$I30,$J30,IF(AND(R29&gt;=$J30,R29&lt;=$L30),R29+$M30,R29)))</f>
      </c>
      <c r="S30">
        <f>IF(OR(S29="",$K30=0),S29,IF(S29=$I30,$J30,IF(AND(S29&gt;=$J30,S29&lt;=$L30),S29+$M30,S29)))</f>
      </c>
      <c r="T30">
        <f>IF(OR(T29="",$K30=0),T29,IF(T29=$I30,$J30,IF(AND(T29&gt;=$J30,T29&lt;=$L30),T29+$M30,T29)))</f>
      </c>
      <c r="U30">
        <f>IF(OR(U29="",$K30=0),U29,IF(U29=$I30,$J30,IF(AND(U29&gt;=$J30,U29&lt;=$L30),U29+$M30,U29)))</f>
      </c>
      <c r="V30">
        <f>IF(OR(V29="",$K30=0),V29,IF(V29=$I30,$J30,IF(AND(V29&gt;=$J30,V29&lt;=$L30),V29+$M30,V29)))</f>
      </c>
      <c r="W30">
        <f>IF(OR(W29="",$K30=0),W29,IF(W29=$I30,$J30,IF(AND(W29&gt;=$J30,W29&lt;=$L30),W29+$M30,W29)))</f>
      </c>
      <c r="X30">
        <f>IF(OR(X29="",$K30=0),X29,IF(X29=$I30,$J30,IF(AND(X29&gt;=$J30,X29&lt;=$L30),X29+$M30,X29)))</f>
      </c>
      <c r="Y30">
        <f>IF(OR(Y29="",$K30=0),Y29,IF(Y29=$I30,$J30,IF(AND(Y29&gt;=$J30,Y29&lt;=$L30),Y29+$M30,Y29)))</f>
      </c>
      <c r="Z30">
        <f>IF(OR(Z29="",$K30=0),Z29,IF(Z29=$I30,$J30,IF(AND(Z29&gt;=$J30,Z29&lt;=$L30),Z29+$M30,Z29)))</f>
      </c>
      <c r="AA30">
        <f>IF(OR(AA29="",$K30=0),AA29,IF(AA29=$I30,$J30,IF(AND(AA29&gt;=$J30,AA29&lt;=$L30),AA29+$M30,AA29)))</f>
      </c>
      <c r="AB30">
        <f>IF(OR(AB29="",$K30=0),AB29,IF(AB29=$I30,$J30,IF(AND(AB29&gt;=$J30,AB29&lt;=$L30),AB29+$M30,AB29)))</f>
      </c>
      <c r="AC30">
        <f>IF(OR(AC29="",$K30=0),AC29,IF(AC29=$I30,$J30,IF(AND(AC29&gt;=$J30,AC29&lt;=$L30),AC29+$M30,AC29)))</f>
      </c>
      <c r="AD30">
        <f>IF(OR(AD29="",$K30=0),AD29,IF(AD29=$I30,$J30,IF(AND(AD29&gt;=$J30,AD29&lt;=$L30),AD29+$M30,AD29)))</f>
      </c>
      <c r="AE30">
        <f>IF(OR(AE29="",$K30=0),AE29,IF(AE29=$I30,$J30,IF(AND(AE29&gt;=$J30,AE29&lt;=$L30),AE29+$M30,AE29)))</f>
      </c>
      <c r="AF30">
        <f>IF(OR(AF29="",$K30=0),AF29,IF(AF29=$I30,$J30,IF(AND(AF29&gt;=$J30,AF29&lt;=$L30),AF29+$M30,AF29)))</f>
      </c>
      <c r="AG30">
        <f>IF(OR(AG29="",$K30=0),AG29,IF(AG29=$I30,$J30,IF(AND(AG29&gt;=$J30,AG29&lt;=$L30),AG29+$M30,AG29)))</f>
      </c>
      <c r="AH30">
        <f>IF(OR(AH29="",$K30=0),AH29,IF(AH29=$I30,$J30,IF(AND(AH29&gt;=$J30,AH29&lt;=$L30),AH29+$M30,AH29)))</f>
      </c>
      <c r="AI30">
        <f>IF(OR(AI29="",$K30=0),AI29,IF(AI29=$I30,$J30,IF(AND(AI29&gt;=$J30,AI29&lt;=$L30),AI29+$M30,AI29)))</f>
      </c>
      <c r="AJ30">
        <f>IF(OR(AJ29="",$K30=0),AJ29,IF(AJ29=$I30,$J30,IF(AND(AJ29&gt;=$J30,AJ29&lt;=$L30),AJ29+$M30,AJ29)))</f>
      </c>
      <c r="AK30">
        <f>IF(OR(AK29="",$K30=0),AK29,IF(AK29=$I30,$J30,IF(AND(AK29&gt;=$J30,AK29&lt;=$L30),AK29+$M30,AK29)))</f>
      </c>
      <c r="AL30">
        <f>IF(OR(AL29="",$K30=0),AL29,IF(AL29=$I30,$J30,IF(AND(AL29&gt;=$J30,AL29&lt;=$L30),AL29+$M30,AL29)))</f>
      </c>
      <c r="AM30">
        <f>IF(OR(AM29="",$K30=0),AM29,IF(AM29=$I30,$J30,IF(AND(AM29&gt;=$J30,AM29&lt;=$L30),AM29+$M30,AM29)))</f>
      </c>
      <c r="AN30">
        <f>IF(OR(AN29="",$K30=0),AN29,IF(AN29=$I30,$J30,IF(AND(AN29&gt;=$J30,AN29&lt;=$L30),AN29+$M30,AN29)))</f>
      </c>
      <c r="AO30">
        <f>IF(OR(AO29="",$K30=0),AO29,IF(AO29=$I30,$J30,IF(AND(AO29&gt;=$J30,AO29&lt;=$L30),AO29+$M30,AO29)))</f>
      </c>
      <c r="AP30">
        <f>IF(OR(AP29="",$K30=0),AP29,IF(AP29=$I30,$J30,IF(AND(AP29&gt;=$J30,AP29&lt;=$L30),AP29+$M30,AP29)))</f>
      </c>
      <c r="AQ30">
        <f>IF(OR(AQ29="",$K30=0),AQ29,IF(AQ29=$I30,$J30,IF(AND(AQ29&gt;=$J30,AQ29&lt;=$L30),AQ29+$M30,AQ29)))</f>
      </c>
      <c r="AR30">
        <f>IF(OR(AR29="",$K30=0),AR29,IF(AR29=$I30,$J30,IF(AND(AR29&gt;=$J30,AR29&lt;=$L30),AR29+$M30,AR29)))</f>
      </c>
      <c r="AS30">
        <f>IF(OR(AS29="",$K30=0),AS29,IF(AS29=$I30,$J30,IF(AND(AS29&gt;=$J30,AS29&lt;=$L30),AS29+$M30,AS29)))</f>
      </c>
      <c r="AT30">
        <f>IF(OR(AT29="",$K30=0),AT29,IF(AT29=$I30,$J30,IF(AND(AT29&gt;=$J30,AT29&lt;=$L30),AT29+$M30,AT29)))</f>
      </c>
      <c r="AU30">
        <f>IF(OR(AU29="",$K30=0),AU29,IF(AU29=$I30,$J30,IF(AND(AU29&gt;=$J30,AU29&lt;=$L30),AU29+$M30,AU29)))</f>
      </c>
      <c r="AV30">
        <f>IF(OR(AV29="",$K30=0),AV29,IF(AV29=$I30,$J30,IF(AND(AV29&gt;=$J30,AV29&lt;=$L30),AV29+$M30,AV29)))</f>
      </c>
      <c r="AW30">
        <f>IF(OR(AW29="",$K30=0),AW29,IF(AW29=$I30,$J30,IF(AND(AW29&gt;=$J30,AW29&lt;=$L30),AW29+$M30,AW29)))</f>
      </c>
      <c r="AX30">
        <f>IF(OR(AX29="",$K30=0),AX29,IF(AX29=$I30,$J30,IF(AND(AX29&gt;=$J30,AX29&lt;=$L30),AX29+$M30,AX29)))</f>
      </c>
      <c r="AY30">
        <f>IF(OR(AY29="",$K30=0),AY29,IF(AY29=$I30,$J30,IF(AND(AY29&gt;=$J30,AY29&lt;=$L30),AY29+$M30,AY29)))</f>
      </c>
      <c r="AZ30">
        <f>IF(OR(AZ29="",$K30=0),AZ29,IF(AZ29=$I30,$J30,IF(AND(AZ29&gt;=$J30,AZ29&lt;=$L30),AZ29+$M30,AZ29)))</f>
      </c>
      <c r="BA30">
        <f>IF(OR(BA29="",$K30=0),BA29,IF(BA29=$I30,$J30,IF(AND(BA29&gt;=$J30,BA29&lt;=$L30),BA29+$M30,BA29)))</f>
      </c>
    </row>
    <row r="31" ht="20" customHeight="1">
      <c r="A31" s="9">
        <v>26</v>
      </c>
      <c r="B31" s="25"/>
      <c r="C31" s="26"/>
      <c r="D31" s="26"/>
      <c r="E31" s="26"/>
      <c r="F31" s="26"/>
      <c r="G31" s="27">
        <f>IF(AND($C31="",$D31=""),"",IF(OR($C31="",$D31=""),"Type both players",IF(OR($I31="",$J31=""),"A name is not on the Players tab",IF($C31=$D31,"The same player twice",IF($I31&lt;$J31,"Challenges go up the ladder, so nothing moved",IF($I31-$J31&gt;Settings!$C$5,"More than "&amp;Settings!$C$5&amp;" places up, so nothing moved",IF($E31="","To play",IF($E31="Defender",$D31&amp;" stays at "&amp;$J31,IF((Settings!$C$6="Swap places"),$C31&amp;" and "&amp;$D31&amp;" swap places",$C31&amp;" moves up to "&amp;$J31)))))))))</f>
      </c>
      <c r="I31">
        <f>IF($C31="","",IFERROR(INDEX($N$30:$BA$30,1,MATCH($C31,Players!$B$6:$B$45,0)),""))</f>
      </c>
      <c r="J31">
        <f>IF($D31="","",IFERROR(INDEX($N$30:$BA$30,1,MATCH($D31,Players!$B$6:$B$45,0)),""))</f>
      </c>
      <c r="K31">
        <f>IF(AND($E31="Challenger",ISNUMBER($I31),ISNUMBER($J31),$C31&lt;&gt;$D31),IF(AND($I31&gt;$J31,$I31-$J31&lt;=Settings!$C$5),1,0),0)</f>
      </c>
      <c r="L31">
        <f>IF($K31=0,"",IF((Settings!$C$6="Swap places"),$J31,$I31-1))</f>
      </c>
      <c r="M31">
        <f>IF($K31=0,"",IF((Settings!$C$6="Swap places"),$I31-$J31,1))</f>
      </c>
      <c r="N31">
        <f>IF(OR(N30="",$K31=0),N30,IF(N30=$I31,$J31,IF(AND(N30&gt;=$J31,N30&lt;=$L31),N30+$M31,N30)))</f>
      </c>
      <c r="O31">
        <f>IF(OR(O30="",$K31=0),O30,IF(O30=$I31,$J31,IF(AND(O30&gt;=$J31,O30&lt;=$L31),O30+$M31,O30)))</f>
      </c>
      <c r="P31">
        <f>IF(OR(P30="",$K31=0),P30,IF(P30=$I31,$J31,IF(AND(P30&gt;=$J31,P30&lt;=$L31),P30+$M31,P30)))</f>
      </c>
      <c r="Q31">
        <f>IF(OR(Q30="",$K31=0),Q30,IF(Q30=$I31,$J31,IF(AND(Q30&gt;=$J31,Q30&lt;=$L31),Q30+$M31,Q30)))</f>
      </c>
      <c r="R31">
        <f>IF(OR(R30="",$K31=0),R30,IF(R30=$I31,$J31,IF(AND(R30&gt;=$J31,R30&lt;=$L31),R30+$M31,R30)))</f>
      </c>
      <c r="S31">
        <f>IF(OR(S30="",$K31=0),S30,IF(S30=$I31,$J31,IF(AND(S30&gt;=$J31,S30&lt;=$L31),S30+$M31,S30)))</f>
      </c>
      <c r="T31">
        <f>IF(OR(T30="",$K31=0),T30,IF(T30=$I31,$J31,IF(AND(T30&gt;=$J31,T30&lt;=$L31),T30+$M31,T30)))</f>
      </c>
      <c r="U31">
        <f>IF(OR(U30="",$K31=0),U30,IF(U30=$I31,$J31,IF(AND(U30&gt;=$J31,U30&lt;=$L31),U30+$M31,U30)))</f>
      </c>
      <c r="V31">
        <f>IF(OR(V30="",$K31=0),V30,IF(V30=$I31,$J31,IF(AND(V30&gt;=$J31,V30&lt;=$L31),V30+$M31,V30)))</f>
      </c>
      <c r="W31">
        <f>IF(OR(W30="",$K31=0),W30,IF(W30=$I31,$J31,IF(AND(W30&gt;=$J31,W30&lt;=$L31),W30+$M31,W30)))</f>
      </c>
      <c r="X31">
        <f>IF(OR(X30="",$K31=0),X30,IF(X30=$I31,$J31,IF(AND(X30&gt;=$J31,X30&lt;=$L31),X30+$M31,X30)))</f>
      </c>
      <c r="Y31">
        <f>IF(OR(Y30="",$K31=0),Y30,IF(Y30=$I31,$J31,IF(AND(Y30&gt;=$J31,Y30&lt;=$L31),Y30+$M31,Y30)))</f>
      </c>
      <c r="Z31">
        <f>IF(OR(Z30="",$K31=0),Z30,IF(Z30=$I31,$J31,IF(AND(Z30&gt;=$J31,Z30&lt;=$L31),Z30+$M31,Z30)))</f>
      </c>
      <c r="AA31">
        <f>IF(OR(AA30="",$K31=0),AA30,IF(AA30=$I31,$J31,IF(AND(AA30&gt;=$J31,AA30&lt;=$L31),AA30+$M31,AA30)))</f>
      </c>
      <c r="AB31">
        <f>IF(OR(AB30="",$K31=0),AB30,IF(AB30=$I31,$J31,IF(AND(AB30&gt;=$J31,AB30&lt;=$L31),AB30+$M31,AB30)))</f>
      </c>
      <c r="AC31">
        <f>IF(OR(AC30="",$K31=0),AC30,IF(AC30=$I31,$J31,IF(AND(AC30&gt;=$J31,AC30&lt;=$L31),AC30+$M31,AC30)))</f>
      </c>
      <c r="AD31">
        <f>IF(OR(AD30="",$K31=0),AD30,IF(AD30=$I31,$J31,IF(AND(AD30&gt;=$J31,AD30&lt;=$L31),AD30+$M31,AD30)))</f>
      </c>
      <c r="AE31">
        <f>IF(OR(AE30="",$K31=0),AE30,IF(AE30=$I31,$J31,IF(AND(AE30&gt;=$J31,AE30&lt;=$L31),AE30+$M31,AE30)))</f>
      </c>
      <c r="AF31">
        <f>IF(OR(AF30="",$K31=0),AF30,IF(AF30=$I31,$J31,IF(AND(AF30&gt;=$J31,AF30&lt;=$L31),AF30+$M31,AF30)))</f>
      </c>
      <c r="AG31">
        <f>IF(OR(AG30="",$K31=0),AG30,IF(AG30=$I31,$J31,IF(AND(AG30&gt;=$J31,AG30&lt;=$L31),AG30+$M31,AG30)))</f>
      </c>
      <c r="AH31">
        <f>IF(OR(AH30="",$K31=0),AH30,IF(AH30=$I31,$J31,IF(AND(AH30&gt;=$J31,AH30&lt;=$L31),AH30+$M31,AH30)))</f>
      </c>
      <c r="AI31">
        <f>IF(OR(AI30="",$K31=0),AI30,IF(AI30=$I31,$J31,IF(AND(AI30&gt;=$J31,AI30&lt;=$L31),AI30+$M31,AI30)))</f>
      </c>
      <c r="AJ31">
        <f>IF(OR(AJ30="",$K31=0),AJ30,IF(AJ30=$I31,$J31,IF(AND(AJ30&gt;=$J31,AJ30&lt;=$L31),AJ30+$M31,AJ30)))</f>
      </c>
      <c r="AK31">
        <f>IF(OR(AK30="",$K31=0),AK30,IF(AK30=$I31,$J31,IF(AND(AK30&gt;=$J31,AK30&lt;=$L31),AK30+$M31,AK30)))</f>
      </c>
      <c r="AL31">
        <f>IF(OR(AL30="",$K31=0),AL30,IF(AL30=$I31,$J31,IF(AND(AL30&gt;=$J31,AL30&lt;=$L31),AL30+$M31,AL30)))</f>
      </c>
      <c r="AM31">
        <f>IF(OR(AM30="",$K31=0),AM30,IF(AM30=$I31,$J31,IF(AND(AM30&gt;=$J31,AM30&lt;=$L31),AM30+$M31,AM30)))</f>
      </c>
      <c r="AN31">
        <f>IF(OR(AN30="",$K31=0),AN30,IF(AN30=$I31,$J31,IF(AND(AN30&gt;=$J31,AN30&lt;=$L31),AN30+$M31,AN30)))</f>
      </c>
      <c r="AO31">
        <f>IF(OR(AO30="",$K31=0),AO30,IF(AO30=$I31,$J31,IF(AND(AO30&gt;=$J31,AO30&lt;=$L31),AO30+$M31,AO30)))</f>
      </c>
      <c r="AP31">
        <f>IF(OR(AP30="",$K31=0),AP30,IF(AP30=$I31,$J31,IF(AND(AP30&gt;=$J31,AP30&lt;=$L31),AP30+$M31,AP30)))</f>
      </c>
      <c r="AQ31">
        <f>IF(OR(AQ30="",$K31=0),AQ30,IF(AQ30=$I31,$J31,IF(AND(AQ30&gt;=$J31,AQ30&lt;=$L31),AQ30+$M31,AQ30)))</f>
      </c>
      <c r="AR31">
        <f>IF(OR(AR30="",$K31=0),AR30,IF(AR30=$I31,$J31,IF(AND(AR30&gt;=$J31,AR30&lt;=$L31),AR30+$M31,AR30)))</f>
      </c>
      <c r="AS31">
        <f>IF(OR(AS30="",$K31=0),AS30,IF(AS30=$I31,$J31,IF(AND(AS30&gt;=$J31,AS30&lt;=$L31),AS30+$M31,AS30)))</f>
      </c>
      <c r="AT31">
        <f>IF(OR(AT30="",$K31=0),AT30,IF(AT30=$I31,$J31,IF(AND(AT30&gt;=$J31,AT30&lt;=$L31),AT30+$M31,AT30)))</f>
      </c>
      <c r="AU31">
        <f>IF(OR(AU30="",$K31=0),AU30,IF(AU30=$I31,$J31,IF(AND(AU30&gt;=$J31,AU30&lt;=$L31),AU30+$M31,AU30)))</f>
      </c>
      <c r="AV31">
        <f>IF(OR(AV30="",$K31=0),AV30,IF(AV30=$I31,$J31,IF(AND(AV30&gt;=$J31,AV30&lt;=$L31),AV30+$M31,AV30)))</f>
      </c>
      <c r="AW31">
        <f>IF(OR(AW30="",$K31=0),AW30,IF(AW30=$I31,$J31,IF(AND(AW30&gt;=$J31,AW30&lt;=$L31),AW30+$M31,AW30)))</f>
      </c>
      <c r="AX31">
        <f>IF(OR(AX30="",$K31=0),AX30,IF(AX30=$I31,$J31,IF(AND(AX30&gt;=$J31,AX30&lt;=$L31),AX30+$M31,AX30)))</f>
      </c>
      <c r="AY31">
        <f>IF(OR(AY30="",$K31=0),AY30,IF(AY30=$I31,$J31,IF(AND(AY30&gt;=$J31,AY30&lt;=$L31),AY30+$M31,AY30)))</f>
      </c>
      <c r="AZ31">
        <f>IF(OR(AZ30="",$K31=0),AZ30,IF(AZ30=$I31,$J31,IF(AND(AZ30&gt;=$J31,AZ30&lt;=$L31),AZ30+$M31,AZ30)))</f>
      </c>
      <c r="BA31">
        <f>IF(OR(BA30="",$K31=0),BA30,IF(BA30=$I31,$J31,IF(AND(BA30&gt;=$J31,BA30&lt;=$L31),BA30+$M31,BA30)))</f>
      </c>
    </row>
    <row r="32" ht="20" customHeight="1">
      <c r="A32" s="9">
        <v>27</v>
      </c>
      <c r="B32" s="25"/>
      <c r="C32" s="26"/>
      <c r="D32" s="26"/>
      <c r="E32" s="26"/>
      <c r="F32" s="26"/>
      <c r="G32" s="27">
        <f>IF(AND($C32="",$D32=""),"",IF(OR($C32="",$D32=""),"Type both players",IF(OR($I32="",$J32=""),"A name is not on the Players tab",IF($C32=$D32,"The same player twice",IF($I32&lt;$J32,"Challenges go up the ladder, so nothing moved",IF($I32-$J32&gt;Settings!$C$5,"More than "&amp;Settings!$C$5&amp;" places up, so nothing moved",IF($E32="","To play",IF($E32="Defender",$D32&amp;" stays at "&amp;$J32,IF((Settings!$C$6="Swap places"),$C32&amp;" and "&amp;$D32&amp;" swap places",$C32&amp;" moves up to "&amp;$J32)))))))))</f>
      </c>
      <c r="I32">
        <f>IF($C32="","",IFERROR(INDEX($N$31:$BA$31,1,MATCH($C32,Players!$B$6:$B$45,0)),""))</f>
      </c>
      <c r="J32">
        <f>IF($D32="","",IFERROR(INDEX($N$31:$BA$31,1,MATCH($D32,Players!$B$6:$B$45,0)),""))</f>
      </c>
      <c r="K32">
        <f>IF(AND($E32="Challenger",ISNUMBER($I32),ISNUMBER($J32),$C32&lt;&gt;$D32),IF(AND($I32&gt;$J32,$I32-$J32&lt;=Settings!$C$5),1,0),0)</f>
      </c>
      <c r="L32">
        <f>IF($K32=0,"",IF((Settings!$C$6="Swap places"),$J32,$I32-1))</f>
      </c>
      <c r="M32">
        <f>IF($K32=0,"",IF((Settings!$C$6="Swap places"),$I32-$J32,1))</f>
      </c>
      <c r="N32">
        <f>IF(OR(N31="",$K32=0),N31,IF(N31=$I32,$J32,IF(AND(N31&gt;=$J32,N31&lt;=$L32),N31+$M32,N31)))</f>
      </c>
      <c r="O32">
        <f>IF(OR(O31="",$K32=0),O31,IF(O31=$I32,$J32,IF(AND(O31&gt;=$J32,O31&lt;=$L32),O31+$M32,O31)))</f>
      </c>
      <c r="P32">
        <f>IF(OR(P31="",$K32=0),P31,IF(P31=$I32,$J32,IF(AND(P31&gt;=$J32,P31&lt;=$L32),P31+$M32,P31)))</f>
      </c>
      <c r="Q32">
        <f>IF(OR(Q31="",$K32=0),Q31,IF(Q31=$I32,$J32,IF(AND(Q31&gt;=$J32,Q31&lt;=$L32),Q31+$M32,Q31)))</f>
      </c>
      <c r="R32">
        <f>IF(OR(R31="",$K32=0),R31,IF(R31=$I32,$J32,IF(AND(R31&gt;=$J32,R31&lt;=$L32),R31+$M32,R31)))</f>
      </c>
      <c r="S32">
        <f>IF(OR(S31="",$K32=0),S31,IF(S31=$I32,$J32,IF(AND(S31&gt;=$J32,S31&lt;=$L32),S31+$M32,S31)))</f>
      </c>
      <c r="T32">
        <f>IF(OR(T31="",$K32=0),T31,IF(T31=$I32,$J32,IF(AND(T31&gt;=$J32,T31&lt;=$L32),T31+$M32,T31)))</f>
      </c>
      <c r="U32">
        <f>IF(OR(U31="",$K32=0),U31,IF(U31=$I32,$J32,IF(AND(U31&gt;=$J32,U31&lt;=$L32),U31+$M32,U31)))</f>
      </c>
      <c r="V32">
        <f>IF(OR(V31="",$K32=0),V31,IF(V31=$I32,$J32,IF(AND(V31&gt;=$J32,V31&lt;=$L32),V31+$M32,V31)))</f>
      </c>
      <c r="W32">
        <f>IF(OR(W31="",$K32=0),W31,IF(W31=$I32,$J32,IF(AND(W31&gt;=$J32,W31&lt;=$L32),W31+$M32,W31)))</f>
      </c>
      <c r="X32">
        <f>IF(OR(X31="",$K32=0),X31,IF(X31=$I32,$J32,IF(AND(X31&gt;=$J32,X31&lt;=$L32),X31+$M32,X31)))</f>
      </c>
      <c r="Y32">
        <f>IF(OR(Y31="",$K32=0),Y31,IF(Y31=$I32,$J32,IF(AND(Y31&gt;=$J32,Y31&lt;=$L32),Y31+$M32,Y31)))</f>
      </c>
      <c r="Z32">
        <f>IF(OR(Z31="",$K32=0),Z31,IF(Z31=$I32,$J32,IF(AND(Z31&gt;=$J32,Z31&lt;=$L32),Z31+$M32,Z31)))</f>
      </c>
      <c r="AA32">
        <f>IF(OR(AA31="",$K32=0),AA31,IF(AA31=$I32,$J32,IF(AND(AA31&gt;=$J32,AA31&lt;=$L32),AA31+$M32,AA31)))</f>
      </c>
      <c r="AB32">
        <f>IF(OR(AB31="",$K32=0),AB31,IF(AB31=$I32,$J32,IF(AND(AB31&gt;=$J32,AB31&lt;=$L32),AB31+$M32,AB31)))</f>
      </c>
      <c r="AC32">
        <f>IF(OR(AC31="",$K32=0),AC31,IF(AC31=$I32,$J32,IF(AND(AC31&gt;=$J32,AC31&lt;=$L32),AC31+$M32,AC31)))</f>
      </c>
      <c r="AD32">
        <f>IF(OR(AD31="",$K32=0),AD31,IF(AD31=$I32,$J32,IF(AND(AD31&gt;=$J32,AD31&lt;=$L32),AD31+$M32,AD31)))</f>
      </c>
      <c r="AE32">
        <f>IF(OR(AE31="",$K32=0),AE31,IF(AE31=$I32,$J32,IF(AND(AE31&gt;=$J32,AE31&lt;=$L32),AE31+$M32,AE31)))</f>
      </c>
      <c r="AF32">
        <f>IF(OR(AF31="",$K32=0),AF31,IF(AF31=$I32,$J32,IF(AND(AF31&gt;=$J32,AF31&lt;=$L32),AF31+$M32,AF31)))</f>
      </c>
      <c r="AG32">
        <f>IF(OR(AG31="",$K32=0),AG31,IF(AG31=$I32,$J32,IF(AND(AG31&gt;=$J32,AG31&lt;=$L32),AG31+$M32,AG31)))</f>
      </c>
      <c r="AH32">
        <f>IF(OR(AH31="",$K32=0),AH31,IF(AH31=$I32,$J32,IF(AND(AH31&gt;=$J32,AH31&lt;=$L32),AH31+$M32,AH31)))</f>
      </c>
      <c r="AI32">
        <f>IF(OR(AI31="",$K32=0),AI31,IF(AI31=$I32,$J32,IF(AND(AI31&gt;=$J32,AI31&lt;=$L32),AI31+$M32,AI31)))</f>
      </c>
      <c r="AJ32">
        <f>IF(OR(AJ31="",$K32=0),AJ31,IF(AJ31=$I32,$J32,IF(AND(AJ31&gt;=$J32,AJ31&lt;=$L32),AJ31+$M32,AJ31)))</f>
      </c>
      <c r="AK32">
        <f>IF(OR(AK31="",$K32=0),AK31,IF(AK31=$I32,$J32,IF(AND(AK31&gt;=$J32,AK31&lt;=$L32),AK31+$M32,AK31)))</f>
      </c>
      <c r="AL32">
        <f>IF(OR(AL31="",$K32=0),AL31,IF(AL31=$I32,$J32,IF(AND(AL31&gt;=$J32,AL31&lt;=$L32),AL31+$M32,AL31)))</f>
      </c>
      <c r="AM32">
        <f>IF(OR(AM31="",$K32=0),AM31,IF(AM31=$I32,$J32,IF(AND(AM31&gt;=$J32,AM31&lt;=$L32),AM31+$M32,AM31)))</f>
      </c>
      <c r="AN32">
        <f>IF(OR(AN31="",$K32=0),AN31,IF(AN31=$I32,$J32,IF(AND(AN31&gt;=$J32,AN31&lt;=$L32),AN31+$M32,AN31)))</f>
      </c>
      <c r="AO32">
        <f>IF(OR(AO31="",$K32=0),AO31,IF(AO31=$I32,$J32,IF(AND(AO31&gt;=$J32,AO31&lt;=$L32),AO31+$M32,AO31)))</f>
      </c>
      <c r="AP32">
        <f>IF(OR(AP31="",$K32=0),AP31,IF(AP31=$I32,$J32,IF(AND(AP31&gt;=$J32,AP31&lt;=$L32),AP31+$M32,AP31)))</f>
      </c>
      <c r="AQ32">
        <f>IF(OR(AQ31="",$K32=0),AQ31,IF(AQ31=$I32,$J32,IF(AND(AQ31&gt;=$J32,AQ31&lt;=$L32),AQ31+$M32,AQ31)))</f>
      </c>
      <c r="AR32">
        <f>IF(OR(AR31="",$K32=0),AR31,IF(AR31=$I32,$J32,IF(AND(AR31&gt;=$J32,AR31&lt;=$L32),AR31+$M32,AR31)))</f>
      </c>
      <c r="AS32">
        <f>IF(OR(AS31="",$K32=0),AS31,IF(AS31=$I32,$J32,IF(AND(AS31&gt;=$J32,AS31&lt;=$L32),AS31+$M32,AS31)))</f>
      </c>
      <c r="AT32">
        <f>IF(OR(AT31="",$K32=0),AT31,IF(AT31=$I32,$J32,IF(AND(AT31&gt;=$J32,AT31&lt;=$L32),AT31+$M32,AT31)))</f>
      </c>
      <c r="AU32">
        <f>IF(OR(AU31="",$K32=0),AU31,IF(AU31=$I32,$J32,IF(AND(AU31&gt;=$J32,AU31&lt;=$L32),AU31+$M32,AU31)))</f>
      </c>
      <c r="AV32">
        <f>IF(OR(AV31="",$K32=0),AV31,IF(AV31=$I32,$J32,IF(AND(AV31&gt;=$J32,AV31&lt;=$L32),AV31+$M32,AV31)))</f>
      </c>
      <c r="AW32">
        <f>IF(OR(AW31="",$K32=0),AW31,IF(AW31=$I32,$J32,IF(AND(AW31&gt;=$J32,AW31&lt;=$L32),AW31+$M32,AW31)))</f>
      </c>
      <c r="AX32">
        <f>IF(OR(AX31="",$K32=0),AX31,IF(AX31=$I32,$J32,IF(AND(AX31&gt;=$J32,AX31&lt;=$L32),AX31+$M32,AX31)))</f>
      </c>
      <c r="AY32">
        <f>IF(OR(AY31="",$K32=0),AY31,IF(AY31=$I32,$J32,IF(AND(AY31&gt;=$J32,AY31&lt;=$L32),AY31+$M32,AY31)))</f>
      </c>
      <c r="AZ32">
        <f>IF(OR(AZ31="",$K32=0),AZ31,IF(AZ31=$I32,$J32,IF(AND(AZ31&gt;=$J32,AZ31&lt;=$L32),AZ31+$M32,AZ31)))</f>
      </c>
      <c r="BA32">
        <f>IF(OR(BA31="",$K32=0),BA31,IF(BA31=$I32,$J32,IF(AND(BA31&gt;=$J32,BA31&lt;=$L32),BA31+$M32,BA31)))</f>
      </c>
    </row>
    <row r="33" ht="20" customHeight="1">
      <c r="A33" s="9">
        <v>28</v>
      </c>
      <c r="B33" s="25"/>
      <c r="C33" s="26"/>
      <c r="D33" s="26"/>
      <c r="E33" s="26"/>
      <c r="F33" s="26"/>
      <c r="G33" s="27">
        <f>IF(AND($C33="",$D33=""),"",IF(OR($C33="",$D33=""),"Type both players",IF(OR($I33="",$J33=""),"A name is not on the Players tab",IF($C33=$D33,"The same player twice",IF($I33&lt;$J33,"Challenges go up the ladder, so nothing moved",IF($I33-$J33&gt;Settings!$C$5,"More than "&amp;Settings!$C$5&amp;" places up, so nothing moved",IF($E33="","To play",IF($E33="Defender",$D33&amp;" stays at "&amp;$J33,IF((Settings!$C$6="Swap places"),$C33&amp;" and "&amp;$D33&amp;" swap places",$C33&amp;" moves up to "&amp;$J33)))))))))</f>
      </c>
      <c r="I33">
        <f>IF($C33="","",IFERROR(INDEX($N$32:$BA$32,1,MATCH($C33,Players!$B$6:$B$45,0)),""))</f>
      </c>
      <c r="J33">
        <f>IF($D33="","",IFERROR(INDEX($N$32:$BA$32,1,MATCH($D33,Players!$B$6:$B$45,0)),""))</f>
      </c>
      <c r="K33">
        <f>IF(AND($E33="Challenger",ISNUMBER($I33),ISNUMBER($J33),$C33&lt;&gt;$D33),IF(AND($I33&gt;$J33,$I33-$J33&lt;=Settings!$C$5),1,0),0)</f>
      </c>
      <c r="L33">
        <f>IF($K33=0,"",IF((Settings!$C$6="Swap places"),$J33,$I33-1))</f>
      </c>
      <c r="M33">
        <f>IF($K33=0,"",IF((Settings!$C$6="Swap places"),$I33-$J33,1))</f>
      </c>
      <c r="N33">
        <f>IF(OR(N32="",$K33=0),N32,IF(N32=$I33,$J33,IF(AND(N32&gt;=$J33,N32&lt;=$L33),N32+$M33,N32)))</f>
      </c>
      <c r="O33">
        <f>IF(OR(O32="",$K33=0),O32,IF(O32=$I33,$J33,IF(AND(O32&gt;=$J33,O32&lt;=$L33),O32+$M33,O32)))</f>
      </c>
      <c r="P33">
        <f>IF(OR(P32="",$K33=0),P32,IF(P32=$I33,$J33,IF(AND(P32&gt;=$J33,P32&lt;=$L33),P32+$M33,P32)))</f>
      </c>
      <c r="Q33">
        <f>IF(OR(Q32="",$K33=0),Q32,IF(Q32=$I33,$J33,IF(AND(Q32&gt;=$J33,Q32&lt;=$L33),Q32+$M33,Q32)))</f>
      </c>
      <c r="R33">
        <f>IF(OR(R32="",$K33=0),R32,IF(R32=$I33,$J33,IF(AND(R32&gt;=$J33,R32&lt;=$L33),R32+$M33,R32)))</f>
      </c>
      <c r="S33">
        <f>IF(OR(S32="",$K33=0),S32,IF(S32=$I33,$J33,IF(AND(S32&gt;=$J33,S32&lt;=$L33),S32+$M33,S32)))</f>
      </c>
      <c r="T33">
        <f>IF(OR(T32="",$K33=0),T32,IF(T32=$I33,$J33,IF(AND(T32&gt;=$J33,T32&lt;=$L33),T32+$M33,T32)))</f>
      </c>
      <c r="U33">
        <f>IF(OR(U32="",$K33=0),U32,IF(U32=$I33,$J33,IF(AND(U32&gt;=$J33,U32&lt;=$L33),U32+$M33,U32)))</f>
      </c>
      <c r="V33">
        <f>IF(OR(V32="",$K33=0),V32,IF(V32=$I33,$J33,IF(AND(V32&gt;=$J33,V32&lt;=$L33),V32+$M33,V32)))</f>
      </c>
      <c r="W33">
        <f>IF(OR(W32="",$K33=0),W32,IF(W32=$I33,$J33,IF(AND(W32&gt;=$J33,W32&lt;=$L33),W32+$M33,W32)))</f>
      </c>
      <c r="X33">
        <f>IF(OR(X32="",$K33=0),X32,IF(X32=$I33,$J33,IF(AND(X32&gt;=$J33,X32&lt;=$L33),X32+$M33,X32)))</f>
      </c>
      <c r="Y33">
        <f>IF(OR(Y32="",$K33=0),Y32,IF(Y32=$I33,$J33,IF(AND(Y32&gt;=$J33,Y32&lt;=$L33),Y32+$M33,Y32)))</f>
      </c>
      <c r="Z33">
        <f>IF(OR(Z32="",$K33=0),Z32,IF(Z32=$I33,$J33,IF(AND(Z32&gt;=$J33,Z32&lt;=$L33),Z32+$M33,Z32)))</f>
      </c>
      <c r="AA33">
        <f>IF(OR(AA32="",$K33=0),AA32,IF(AA32=$I33,$J33,IF(AND(AA32&gt;=$J33,AA32&lt;=$L33),AA32+$M33,AA32)))</f>
      </c>
      <c r="AB33">
        <f>IF(OR(AB32="",$K33=0),AB32,IF(AB32=$I33,$J33,IF(AND(AB32&gt;=$J33,AB32&lt;=$L33),AB32+$M33,AB32)))</f>
      </c>
      <c r="AC33">
        <f>IF(OR(AC32="",$K33=0),AC32,IF(AC32=$I33,$J33,IF(AND(AC32&gt;=$J33,AC32&lt;=$L33),AC32+$M33,AC32)))</f>
      </c>
      <c r="AD33">
        <f>IF(OR(AD32="",$K33=0),AD32,IF(AD32=$I33,$J33,IF(AND(AD32&gt;=$J33,AD32&lt;=$L33),AD32+$M33,AD32)))</f>
      </c>
      <c r="AE33">
        <f>IF(OR(AE32="",$K33=0),AE32,IF(AE32=$I33,$J33,IF(AND(AE32&gt;=$J33,AE32&lt;=$L33),AE32+$M33,AE32)))</f>
      </c>
      <c r="AF33">
        <f>IF(OR(AF32="",$K33=0),AF32,IF(AF32=$I33,$J33,IF(AND(AF32&gt;=$J33,AF32&lt;=$L33),AF32+$M33,AF32)))</f>
      </c>
      <c r="AG33">
        <f>IF(OR(AG32="",$K33=0),AG32,IF(AG32=$I33,$J33,IF(AND(AG32&gt;=$J33,AG32&lt;=$L33),AG32+$M33,AG32)))</f>
      </c>
      <c r="AH33">
        <f>IF(OR(AH32="",$K33=0),AH32,IF(AH32=$I33,$J33,IF(AND(AH32&gt;=$J33,AH32&lt;=$L33),AH32+$M33,AH32)))</f>
      </c>
      <c r="AI33">
        <f>IF(OR(AI32="",$K33=0),AI32,IF(AI32=$I33,$J33,IF(AND(AI32&gt;=$J33,AI32&lt;=$L33),AI32+$M33,AI32)))</f>
      </c>
      <c r="AJ33">
        <f>IF(OR(AJ32="",$K33=0),AJ32,IF(AJ32=$I33,$J33,IF(AND(AJ32&gt;=$J33,AJ32&lt;=$L33),AJ32+$M33,AJ32)))</f>
      </c>
      <c r="AK33">
        <f>IF(OR(AK32="",$K33=0),AK32,IF(AK32=$I33,$J33,IF(AND(AK32&gt;=$J33,AK32&lt;=$L33),AK32+$M33,AK32)))</f>
      </c>
      <c r="AL33">
        <f>IF(OR(AL32="",$K33=0),AL32,IF(AL32=$I33,$J33,IF(AND(AL32&gt;=$J33,AL32&lt;=$L33),AL32+$M33,AL32)))</f>
      </c>
      <c r="AM33">
        <f>IF(OR(AM32="",$K33=0),AM32,IF(AM32=$I33,$J33,IF(AND(AM32&gt;=$J33,AM32&lt;=$L33),AM32+$M33,AM32)))</f>
      </c>
      <c r="AN33">
        <f>IF(OR(AN32="",$K33=0),AN32,IF(AN32=$I33,$J33,IF(AND(AN32&gt;=$J33,AN32&lt;=$L33),AN32+$M33,AN32)))</f>
      </c>
      <c r="AO33">
        <f>IF(OR(AO32="",$K33=0),AO32,IF(AO32=$I33,$J33,IF(AND(AO32&gt;=$J33,AO32&lt;=$L33),AO32+$M33,AO32)))</f>
      </c>
      <c r="AP33">
        <f>IF(OR(AP32="",$K33=0),AP32,IF(AP32=$I33,$J33,IF(AND(AP32&gt;=$J33,AP32&lt;=$L33),AP32+$M33,AP32)))</f>
      </c>
      <c r="AQ33">
        <f>IF(OR(AQ32="",$K33=0),AQ32,IF(AQ32=$I33,$J33,IF(AND(AQ32&gt;=$J33,AQ32&lt;=$L33),AQ32+$M33,AQ32)))</f>
      </c>
      <c r="AR33">
        <f>IF(OR(AR32="",$K33=0),AR32,IF(AR32=$I33,$J33,IF(AND(AR32&gt;=$J33,AR32&lt;=$L33),AR32+$M33,AR32)))</f>
      </c>
      <c r="AS33">
        <f>IF(OR(AS32="",$K33=0),AS32,IF(AS32=$I33,$J33,IF(AND(AS32&gt;=$J33,AS32&lt;=$L33),AS32+$M33,AS32)))</f>
      </c>
      <c r="AT33">
        <f>IF(OR(AT32="",$K33=0),AT32,IF(AT32=$I33,$J33,IF(AND(AT32&gt;=$J33,AT32&lt;=$L33),AT32+$M33,AT32)))</f>
      </c>
      <c r="AU33">
        <f>IF(OR(AU32="",$K33=0),AU32,IF(AU32=$I33,$J33,IF(AND(AU32&gt;=$J33,AU32&lt;=$L33),AU32+$M33,AU32)))</f>
      </c>
      <c r="AV33">
        <f>IF(OR(AV32="",$K33=0),AV32,IF(AV32=$I33,$J33,IF(AND(AV32&gt;=$J33,AV32&lt;=$L33),AV32+$M33,AV32)))</f>
      </c>
      <c r="AW33">
        <f>IF(OR(AW32="",$K33=0),AW32,IF(AW32=$I33,$J33,IF(AND(AW32&gt;=$J33,AW32&lt;=$L33),AW32+$M33,AW32)))</f>
      </c>
      <c r="AX33">
        <f>IF(OR(AX32="",$K33=0),AX32,IF(AX32=$I33,$J33,IF(AND(AX32&gt;=$J33,AX32&lt;=$L33),AX32+$M33,AX32)))</f>
      </c>
      <c r="AY33">
        <f>IF(OR(AY32="",$K33=0),AY32,IF(AY32=$I33,$J33,IF(AND(AY32&gt;=$J33,AY32&lt;=$L33),AY32+$M33,AY32)))</f>
      </c>
      <c r="AZ33">
        <f>IF(OR(AZ32="",$K33=0),AZ32,IF(AZ32=$I33,$J33,IF(AND(AZ32&gt;=$J33,AZ32&lt;=$L33),AZ32+$M33,AZ32)))</f>
      </c>
      <c r="BA33">
        <f>IF(OR(BA32="",$K33=0),BA32,IF(BA32=$I33,$J33,IF(AND(BA32&gt;=$J33,BA32&lt;=$L33),BA32+$M33,BA32)))</f>
      </c>
    </row>
    <row r="34" ht="20" customHeight="1">
      <c r="A34" s="9">
        <v>29</v>
      </c>
      <c r="B34" s="25"/>
      <c r="C34" s="26"/>
      <c r="D34" s="26"/>
      <c r="E34" s="26"/>
      <c r="F34" s="26"/>
      <c r="G34" s="27">
        <f>IF(AND($C34="",$D34=""),"",IF(OR($C34="",$D34=""),"Type both players",IF(OR($I34="",$J34=""),"A name is not on the Players tab",IF($C34=$D34,"The same player twice",IF($I34&lt;$J34,"Challenges go up the ladder, so nothing moved",IF($I34-$J34&gt;Settings!$C$5,"More than "&amp;Settings!$C$5&amp;" places up, so nothing moved",IF($E34="","To play",IF($E34="Defender",$D34&amp;" stays at "&amp;$J34,IF((Settings!$C$6="Swap places"),$C34&amp;" and "&amp;$D34&amp;" swap places",$C34&amp;" moves up to "&amp;$J34)))))))))</f>
      </c>
      <c r="I34">
        <f>IF($C34="","",IFERROR(INDEX($N$33:$BA$33,1,MATCH($C34,Players!$B$6:$B$45,0)),""))</f>
      </c>
      <c r="J34">
        <f>IF($D34="","",IFERROR(INDEX($N$33:$BA$33,1,MATCH($D34,Players!$B$6:$B$45,0)),""))</f>
      </c>
      <c r="K34">
        <f>IF(AND($E34="Challenger",ISNUMBER($I34),ISNUMBER($J34),$C34&lt;&gt;$D34),IF(AND($I34&gt;$J34,$I34-$J34&lt;=Settings!$C$5),1,0),0)</f>
      </c>
      <c r="L34">
        <f>IF($K34=0,"",IF((Settings!$C$6="Swap places"),$J34,$I34-1))</f>
      </c>
      <c r="M34">
        <f>IF($K34=0,"",IF((Settings!$C$6="Swap places"),$I34-$J34,1))</f>
      </c>
      <c r="N34">
        <f>IF(OR(N33="",$K34=0),N33,IF(N33=$I34,$J34,IF(AND(N33&gt;=$J34,N33&lt;=$L34),N33+$M34,N33)))</f>
      </c>
      <c r="O34">
        <f>IF(OR(O33="",$K34=0),O33,IF(O33=$I34,$J34,IF(AND(O33&gt;=$J34,O33&lt;=$L34),O33+$M34,O33)))</f>
      </c>
      <c r="P34">
        <f>IF(OR(P33="",$K34=0),P33,IF(P33=$I34,$J34,IF(AND(P33&gt;=$J34,P33&lt;=$L34),P33+$M34,P33)))</f>
      </c>
      <c r="Q34">
        <f>IF(OR(Q33="",$K34=0),Q33,IF(Q33=$I34,$J34,IF(AND(Q33&gt;=$J34,Q33&lt;=$L34),Q33+$M34,Q33)))</f>
      </c>
      <c r="R34">
        <f>IF(OR(R33="",$K34=0),R33,IF(R33=$I34,$J34,IF(AND(R33&gt;=$J34,R33&lt;=$L34),R33+$M34,R33)))</f>
      </c>
      <c r="S34">
        <f>IF(OR(S33="",$K34=0),S33,IF(S33=$I34,$J34,IF(AND(S33&gt;=$J34,S33&lt;=$L34),S33+$M34,S33)))</f>
      </c>
      <c r="T34">
        <f>IF(OR(T33="",$K34=0),T33,IF(T33=$I34,$J34,IF(AND(T33&gt;=$J34,T33&lt;=$L34),T33+$M34,T33)))</f>
      </c>
      <c r="U34">
        <f>IF(OR(U33="",$K34=0),U33,IF(U33=$I34,$J34,IF(AND(U33&gt;=$J34,U33&lt;=$L34),U33+$M34,U33)))</f>
      </c>
      <c r="V34">
        <f>IF(OR(V33="",$K34=0),V33,IF(V33=$I34,$J34,IF(AND(V33&gt;=$J34,V33&lt;=$L34),V33+$M34,V33)))</f>
      </c>
      <c r="W34">
        <f>IF(OR(W33="",$K34=0),W33,IF(W33=$I34,$J34,IF(AND(W33&gt;=$J34,W33&lt;=$L34),W33+$M34,W33)))</f>
      </c>
      <c r="X34">
        <f>IF(OR(X33="",$K34=0),X33,IF(X33=$I34,$J34,IF(AND(X33&gt;=$J34,X33&lt;=$L34),X33+$M34,X33)))</f>
      </c>
      <c r="Y34">
        <f>IF(OR(Y33="",$K34=0),Y33,IF(Y33=$I34,$J34,IF(AND(Y33&gt;=$J34,Y33&lt;=$L34),Y33+$M34,Y33)))</f>
      </c>
      <c r="Z34">
        <f>IF(OR(Z33="",$K34=0),Z33,IF(Z33=$I34,$J34,IF(AND(Z33&gt;=$J34,Z33&lt;=$L34),Z33+$M34,Z33)))</f>
      </c>
      <c r="AA34">
        <f>IF(OR(AA33="",$K34=0),AA33,IF(AA33=$I34,$J34,IF(AND(AA33&gt;=$J34,AA33&lt;=$L34),AA33+$M34,AA33)))</f>
      </c>
      <c r="AB34">
        <f>IF(OR(AB33="",$K34=0),AB33,IF(AB33=$I34,$J34,IF(AND(AB33&gt;=$J34,AB33&lt;=$L34),AB33+$M34,AB33)))</f>
      </c>
      <c r="AC34">
        <f>IF(OR(AC33="",$K34=0),AC33,IF(AC33=$I34,$J34,IF(AND(AC33&gt;=$J34,AC33&lt;=$L34),AC33+$M34,AC33)))</f>
      </c>
      <c r="AD34">
        <f>IF(OR(AD33="",$K34=0),AD33,IF(AD33=$I34,$J34,IF(AND(AD33&gt;=$J34,AD33&lt;=$L34),AD33+$M34,AD33)))</f>
      </c>
      <c r="AE34">
        <f>IF(OR(AE33="",$K34=0),AE33,IF(AE33=$I34,$J34,IF(AND(AE33&gt;=$J34,AE33&lt;=$L34),AE33+$M34,AE33)))</f>
      </c>
      <c r="AF34">
        <f>IF(OR(AF33="",$K34=0),AF33,IF(AF33=$I34,$J34,IF(AND(AF33&gt;=$J34,AF33&lt;=$L34),AF33+$M34,AF33)))</f>
      </c>
      <c r="AG34">
        <f>IF(OR(AG33="",$K34=0),AG33,IF(AG33=$I34,$J34,IF(AND(AG33&gt;=$J34,AG33&lt;=$L34),AG33+$M34,AG33)))</f>
      </c>
      <c r="AH34">
        <f>IF(OR(AH33="",$K34=0),AH33,IF(AH33=$I34,$J34,IF(AND(AH33&gt;=$J34,AH33&lt;=$L34),AH33+$M34,AH33)))</f>
      </c>
      <c r="AI34">
        <f>IF(OR(AI33="",$K34=0),AI33,IF(AI33=$I34,$J34,IF(AND(AI33&gt;=$J34,AI33&lt;=$L34),AI33+$M34,AI33)))</f>
      </c>
      <c r="AJ34">
        <f>IF(OR(AJ33="",$K34=0),AJ33,IF(AJ33=$I34,$J34,IF(AND(AJ33&gt;=$J34,AJ33&lt;=$L34),AJ33+$M34,AJ33)))</f>
      </c>
      <c r="AK34">
        <f>IF(OR(AK33="",$K34=0),AK33,IF(AK33=$I34,$J34,IF(AND(AK33&gt;=$J34,AK33&lt;=$L34),AK33+$M34,AK33)))</f>
      </c>
      <c r="AL34">
        <f>IF(OR(AL33="",$K34=0),AL33,IF(AL33=$I34,$J34,IF(AND(AL33&gt;=$J34,AL33&lt;=$L34),AL33+$M34,AL33)))</f>
      </c>
      <c r="AM34">
        <f>IF(OR(AM33="",$K34=0),AM33,IF(AM33=$I34,$J34,IF(AND(AM33&gt;=$J34,AM33&lt;=$L34),AM33+$M34,AM33)))</f>
      </c>
      <c r="AN34">
        <f>IF(OR(AN33="",$K34=0),AN33,IF(AN33=$I34,$J34,IF(AND(AN33&gt;=$J34,AN33&lt;=$L34),AN33+$M34,AN33)))</f>
      </c>
      <c r="AO34">
        <f>IF(OR(AO33="",$K34=0),AO33,IF(AO33=$I34,$J34,IF(AND(AO33&gt;=$J34,AO33&lt;=$L34),AO33+$M34,AO33)))</f>
      </c>
      <c r="AP34">
        <f>IF(OR(AP33="",$K34=0),AP33,IF(AP33=$I34,$J34,IF(AND(AP33&gt;=$J34,AP33&lt;=$L34),AP33+$M34,AP33)))</f>
      </c>
      <c r="AQ34">
        <f>IF(OR(AQ33="",$K34=0),AQ33,IF(AQ33=$I34,$J34,IF(AND(AQ33&gt;=$J34,AQ33&lt;=$L34),AQ33+$M34,AQ33)))</f>
      </c>
      <c r="AR34">
        <f>IF(OR(AR33="",$K34=0),AR33,IF(AR33=$I34,$J34,IF(AND(AR33&gt;=$J34,AR33&lt;=$L34),AR33+$M34,AR33)))</f>
      </c>
      <c r="AS34">
        <f>IF(OR(AS33="",$K34=0),AS33,IF(AS33=$I34,$J34,IF(AND(AS33&gt;=$J34,AS33&lt;=$L34),AS33+$M34,AS33)))</f>
      </c>
      <c r="AT34">
        <f>IF(OR(AT33="",$K34=0),AT33,IF(AT33=$I34,$J34,IF(AND(AT33&gt;=$J34,AT33&lt;=$L34),AT33+$M34,AT33)))</f>
      </c>
      <c r="AU34">
        <f>IF(OR(AU33="",$K34=0),AU33,IF(AU33=$I34,$J34,IF(AND(AU33&gt;=$J34,AU33&lt;=$L34),AU33+$M34,AU33)))</f>
      </c>
      <c r="AV34">
        <f>IF(OR(AV33="",$K34=0),AV33,IF(AV33=$I34,$J34,IF(AND(AV33&gt;=$J34,AV33&lt;=$L34),AV33+$M34,AV33)))</f>
      </c>
      <c r="AW34">
        <f>IF(OR(AW33="",$K34=0),AW33,IF(AW33=$I34,$J34,IF(AND(AW33&gt;=$J34,AW33&lt;=$L34),AW33+$M34,AW33)))</f>
      </c>
      <c r="AX34">
        <f>IF(OR(AX33="",$K34=0),AX33,IF(AX33=$I34,$J34,IF(AND(AX33&gt;=$J34,AX33&lt;=$L34),AX33+$M34,AX33)))</f>
      </c>
      <c r="AY34">
        <f>IF(OR(AY33="",$K34=0),AY33,IF(AY33=$I34,$J34,IF(AND(AY33&gt;=$J34,AY33&lt;=$L34),AY33+$M34,AY33)))</f>
      </c>
      <c r="AZ34">
        <f>IF(OR(AZ33="",$K34=0),AZ33,IF(AZ33=$I34,$J34,IF(AND(AZ33&gt;=$J34,AZ33&lt;=$L34),AZ33+$M34,AZ33)))</f>
      </c>
      <c r="BA34">
        <f>IF(OR(BA33="",$K34=0),BA33,IF(BA33=$I34,$J34,IF(AND(BA33&gt;=$J34,BA33&lt;=$L34),BA33+$M34,BA33)))</f>
      </c>
    </row>
    <row r="35" ht="20" customHeight="1">
      <c r="A35" s="9">
        <v>30</v>
      </c>
      <c r="B35" s="25"/>
      <c r="C35" s="26"/>
      <c r="D35" s="26"/>
      <c r="E35" s="26"/>
      <c r="F35" s="26"/>
      <c r="G35" s="27">
        <f>IF(AND($C35="",$D35=""),"",IF(OR($C35="",$D35=""),"Type both players",IF(OR($I35="",$J35=""),"A name is not on the Players tab",IF($C35=$D35,"The same player twice",IF($I35&lt;$J35,"Challenges go up the ladder, so nothing moved",IF($I35-$J35&gt;Settings!$C$5,"More than "&amp;Settings!$C$5&amp;" places up, so nothing moved",IF($E35="","To play",IF($E35="Defender",$D35&amp;" stays at "&amp;$J35,IF((Settings!$C$6="Swap places"),$C35&amp;" and "&amp;$D35&amp;" swap places",$C35&amp;" moves up to "&amp;$J35)))))))))</f>
      </c>
      <c r="I35">
        <f>IF($C35="","",IFERROR(INDEX($N$34:$BA$34,1,MATCH($C35,Players!$B$6:$B$45,0)),""))</f>
      </c>
      <c r="J35">
        <f>IF($D35="","",IFERROR(INDEX($N$34:$BA$34,1,MATCH($D35,Players!$B$6:$B$45,0)),""))</f>
      </c>
      <c r="K35">
        <f>IF(AND($E35="Challenger",ISNUMBER($I35),ISNUMBER($J35),$C35&lt;&gt;$D35),IF(AND($I35&gt;$J35,$I35-$J35&lt;=Settings!$C$5),1,0),0)</f>
      </c>
      <c r="L35">
        <f>IF($K35=0,"",IF((Settings!$C$6="Swap places"),$J35,$I35-1))</f>
      </c>
      <c r="M35">
        <f>IF($K35=0,"",IF((Settings!$C$6="Swap places"),$I35-$J35,1))</f>
      </c>
      <c r="N35">
        <f>IF(OR(N34="",$K35=0),N34,IF(N34=$I35,$J35,IF(AND(N34&gt;=$J35,N34&lt;=$L35),N34+$M35,N34)))</f>
      </c>
      <c r="O35">
        <f>IF(OR(O34="",$K35=0),O34,IF(O34=$I35,$J35,IF(AND(O34&gt;=$J35,O34&lt;=$L35),O34+$M35,O34)))</f>
      </c>
      <c r="P35">
        <f>IF(OR(P34="",$K35=0),P34,IF(P34=$I35,$J35,IF(AND(P34&gt;=$J35,P34&lt;=$L35),P34+$M35,P34)))</f>
      </c>
      <c r="Q35">
        <f>IF(OR(Q34="",$K35=0),Q34,IF(Q34=$I35,$J35,IF(AND(Q34&gt;=$J35,Q34&lt;=$L35),Q34+$M35,Q34)))</f>
      </c>
      <c r="R35">
        <f>IF(OR(R34="",$K35=0),R34,IF(R34=$I35,$J35,IF(AND(R34&gt;=$J35,R34&lt;=$L35),R34+$M35,R34)))</f>
      </c>
      <c r="S35">
        <f>IF(OR(S34="",$K35=0),S34,IF(S34=$I35,$J35,IF(AND(S34&gt;=$J35,S34&lt;=$L35),S34+$M35,S34)))</f>
      </c>
      <c r="T35">
        <f>IF(OR(T34="",$K35=0),T34,IF(T34=$I35,$J35,IF(AND(T34&gt;=$J35,T34&lt;=$L35),T34+$M35,T34)))</f>
      </c>
      <c r="U35">
        <f>IF(OR(U34="",$K35=0),U34,IF(U34=$I35,$J35,IF(AND(U34&gt;=$J35,U34&lt;=$L35),U34+$M35,U34)))</f>
      </c>
      <c r="V35">
        <f>IF(OR(V34="",$K35=0),V34,IF(V34=$I35,$J35,IF(AND(V34&gt;=$J35,V34&lt;=$L35),V34+$M35,V34)))</f>
      </c>
      <c r="W35">
        <f>IF(OR(W34="",$K35=0),W34,IF(W34=$I35,$J35,IF(AND(W34&gt;=$J35,W34&lt;=$L35),W34+$M35,W34)))</f>
      </c>
      <c r="X35">
        <f>IF(OR(X34="",$K35=0),X34,IF(X34=$I35,$J35,IF(AND(X34&gt;=$J35,X34&lt;=$L35),X34+$M35,X34)))</f>
      </c>
      <c r="Y35">
        <f>IF(OR(Y34="",$K35=0),Y34,IF(Y34=$I35,$J35,IF(AND(Y34&gt;=$J35,Y34&lt;=$L35),Y34+$M35,Y34)))</f>
      </c>
      <c r="Z35">
        <f>IF(OR(Z34="",$K35=0),Z34,IF(Z34=$I35,$J35,IF(AND(Z34&gt;=$J35,Z34&lt;=$L35),Z34+$M35,Z34)))</f>
      </c>
      <c r="AA35">
        <f>IF(OR(AA34="",$K35=0),AA34,IF(AA34=$I35,$J35,IF(AND(AA34&gt;=$J35,AA34&lt;=$L35),AA34+$M35,AA34)))</f>
      </c>
      <c r="AB35">
        <f>IF(OR(AB34="",$K35=0),AB34,IF(AB34=$I35,$J35,IF(AND(AB34&gt;=$J35,AB34&lt;=$L35),AB34+$M35,AB34)))</f>
      </c>
      <c r="AC35">
        <f>IF(OR(AC34="",$K35=0),AC34,IF(AC34=$I35,$J35,IF(AND(AC34&gt;=$J35,AC34&lt;=$L35),AC34+$M35,AC34)))</f>
      </c>
      <c r="AD35">
        <f>IF(OR(AD34="",$K35=0),AD34,IF(AD34=$I35,$J35,IF(AND(AD34&gt;=$J35,AD34&lt;=$L35),AD34+$M35,AD34)))</f>
      </c>
      <c r="AE35">
        <f>IF(OR(AE34="",$K35=0),AE34,IF(AE34=$I35,$J35,IF(AND(AE34&gt;=$J35,AE34&lt;=$L35),AE34+$M35,AE34)))</f>
      </c>
      <c r="AF35">
        <f>IF(OR(AF34="",$K35=0),AF34,IF(AF34=$I35,$J35,IF(AND(AF34&gt;=$J35,AF34&lt;=$L35),AF34+$M35,AF34)))</f>
      </c>
      <c r="AG35">
        <f>IF(OR(AG34="",$K35=0),AG34,IF(AG34=$I35,$J35,IF(AND(AG34&gt;=$J35,AG34&lt;=$L35),AG34+$M35,AG34)))</f>
      </c>
      <c r="AH35">
        <f>IF(OR(AH34="",$K35=0),AH34,IF(AH34=$I35,$J35,IF(AND(AH34&gt;=$J35,AH34&lt;=$L35),AH34+$M35,AH34)))</f>
      </c>
      <c r="AI35">
        <f>IF(OR(AI34="",$K35=0),AI34,IF(AI34=$I35,$J35,IF(AND(AI34&gt;=$J35,AI34&lt;=$L35),AI34+$M35,AI34)))</f>
      </c>
      <c r="AJ35">
        <f>IF(OR(AJ34="",$K35=0),AJ34,IF(AJ34=$I35,$J35,IF(AND(AJ34&gt;=$J35,AJ34&lt;=$L35),AJ34+$M35,AJ34)))</f>
      </c>
      <c r="AK35">
        <f>IF(OR(AK34="",$K35=0),AK34,IF(AK34=$I35,$J35,IF(AND(AK34&gt;=$J35,AK34&lt;=$L35),AK34+$M35,AK34)))</f>
      </c>
      <c r="AL35">
        <f>IF(OR(AL34="",$K35=0),AL34,IF(AL34=$I35,$J35,IF(AND(AL34&gt;=$J35,AL34&lt;=$L35),AL34+$M35,AL34)))</f>
      </c>
      <c r="AM35">
        <f>IF(OR(AM34="",$K35=0),AM34,IF(AM34=$I35,$J35,IF(AND(AM34&gt;=$J35,AM34&lt;=$L35),AM34+$M35,AM34)))</f>
      </c>
      <c r="AN35">
        <f>IF(OR(AN34="",$K35=0),AN34,IF(AN34=$I35,$J35,IF(AND(AN34&gt;=$J35,AN34&lt;=$L35),AN34+$M35,AN34)))</f>
      </c>
      <c r="AO35">
        <f>IF(OR(AO34="",$K35=0),AO34,IF(AO34=$I35,$J35,IF(AND(AO34&gt;=$J35,AO34&lt;=$L35),AO34+$M35,AO34)))</f>
      </c>
      <c r="AP35">
        <f>IF(OR(AP34="",$K35=0),AP34,IF(AP34=$I35,$J35,IF(AND(AP34&gt;=$J35,AP34&lt;=$L35),AP34+$M35,AP34)))</f>
      </c>
      <c r="AQ35">
        <f>IF(OR(AQ34="",$K35=0),AQ34,IF(AQ34=$I35,$J35,IF(AND(AQ34&gt;=$J35,AQ34&lt;=$L35),AQ34+$M35,AQ34)))</f>
      </c>
      <c r="AR35">
        <f>IF(OR(AR34="",$K35=0),AR34,IF(AR34=$I35,$J35,IF(AND(AR34&gt;=$J35,AR34&lt;=$L35),AR34+$M35,AR34)))</f>
      </c>
      <c r="AS35">
        <f>IF(OR(AS34="",$K35=0),AS34,IF(AS34=$I35,$J35,IF(AND(AS34&gt;=$J35,AS34&lt;=$L35),AS34+$M35,AS34)))</f>
      </c>
      <c r="AT35">
        <f>IF(OR(AT34="",$K35=0),AT34,IF(AT34=$I35,$J35,IF(AND(AT34&gt;=$J35,AT34&lt;=$L35),AT34+$M35,AT34)))</f>
      </c>
      <c r="AU35">
        <f>IF(OR(AU34="",$K35=0),AU34,IF(AU34=$I35,$J35,IF(AND(AU34&gt;=$J35,AU34&lt;=$L35),AU34+$M35,AU34)))</f>
      </c>
      <c r="AV35">
        <f>IF(OR(AV34="",$K35=0),AV34,IF(AV34=$I35,$J35,IF(AND(AV34&gt;=$J35,AV34&lt;=$L35),AV34+$M35,AV34)))</f>
      </c>
      <c r="AW35">
        <f>IF(OR(AW34="",$K35=0),AW34,IF(AW34=$I35,$J35,IF(AND(AW34&gt;=$J35,AW34&lt;=$L35),AW34+$M35,AW34)))</f>
      </c>
      <c r="AX35">
        <f>IF(OR(AX34="",$K35=0),AX34,IF(AX34=$I35,$J35,IF(AND(AX34&gt;=$J35,AX34&lt;=$L35),AX34+$M35,AX34)))</f>
      </c>
      <c r="AY35">
        <f>IF(OR(AY34="",$K35=0),AY34,IF(AY34=$I35,$J35,IF(AND(AY34&gt;=$J35,AY34&lt;=$L35),AY34+$M35,AY34)))</f>
      </c>
      <c r="AZ35">
        <f>IF(OR(AZ34="",$K35=0),AZ34,IF(AZ34=$I35,$J35,IF(AND(AZ34&gt;=$J35,AZ34&lt;=$L35),AZ34+$M35,AZ34)))</f>
      </c>
      <c r="BA35">
        <f>IF(OR(BA34="",$K35=0),BA34,IF(BA34=$I35,$J35,IF(AND(BA34&gt;=$J35,BA34&lt;=$L35),BA34+$M35,BA34)))</f>
      </c>
    </row>
    <row r="36" ht="20" customHeight="1">
      <c r="A36" s="9">
        <v>31</v>
      </c>
      <c r="B36" s="25"/>
      <c r="C36" s="26"/>
      <c r="D36" s="26"/>
      <c r="E36" s="26"/>
      <c r="F36" s="26"/>
      <c r="G36" s="27">
        <f>IF(AND($C36="",$D36=""),"",IF(OR($C36="",$D36=""),"Type both players",IF(OR($I36="",$J36=""),"A name is not on the Players tab",IF($C36=$D36,"The same player twice",IF($I36&lt;$J36,"Challenges go up the ladder, so nothing moved",IF($I36-$J36&gt;Settings!$C$5,"More than "&amp;Settings!$C$5&amp;" places up, so nothing moved",IF($E36="","To play",IF($E36="Defender",$D36&amp;" stays at "&amp;$J36,IF((Settings!$C$6="Swap places"),$C36&amp;" and "&amp;$D36&amp;" swap places",$C36&amp;" moves up to "&amp;$J36)))))))))</f>
      </c>
      <c r="I36">
        <f>IF($C36="","",IFERROR(INDEX($N$35:$BA$35,1,MATCH($C36,Players!$B$6:$B$45,0)),""))</f>
      </c>
      <c r="J36">
        <f>IF($D36="","",IFERROR(INDEX($N$35:$BA$35,1,MATCH($D36,Players!$B$6:$B$45,0)),""))</f>
      </c>
      <c r="K36">
        <f>IF(AND($E36="Challenger",ISNUMBER($I36),ISNUMBER($J36),$C36&lt;&gt;$D36),IF(AND($I36&gt;$J36,$I36-$J36&lt;=Settings!$C$5),1,0),0)</f>
      </c>
      <c r="L36">
        <f>IF($K36=0,"",IF((Settings!$C$6="Swap places"),$J36,$I36-1))</f>
      </c>
      <c r="M36">
        <f>IF($K36=0,"",IF((Settings!$C$6="Swap places"),$I36-$J36,1))</f>
      </c>
      <c r="N36">
        <f>IF(OR(N35="",$K36=0),N35,IF(N35=$I36,$J36,IF(AND(N35&gt;=$J36,N35&lt;=$L36),N35+$M36,N35)))</f>
      </c>
      <c r="O36">
        <f>IF(OR(O35="",$K36=0),O35,IF(O35=$I36,$J36,IF(AND(O35&gt;=$J36,O35&lt;=$L36),O35+$M36,O35)))</f>
      </c>
      <c r="P36">
        <f>IF(OR(P35="",$K36=0),P35,IF(P35=$I36,$J36,IF(AND(P35&gt;=$J36,P35&lt;=$L36),P35+$M36,P35)))</f>
      </c>
      <c r="Q36">
        <f>IF(OR(Q35="",$K36=0),Q35,IF(Q35=$I36,$J36,IF(AND(Q35&gt;=$J36,Q35&lt;=$L36),Q35+$M36,Q35)))</f>
      </c>
      <c r="R36">
        <f>IF(OR(R35="",$K36=0),R35,IF(R35=$I36,$J36,IF(AND(R35&gt;=$J36,R35&lt;=$L36),R35+$M36,R35)))</f>
      </c>
      <c r="S36">
        <f>IF(OR(S35="",$K36=0),S35,IF(S35=$I36,$J36,IF(AND(S35&gt;=$J36,S35&lt;=$L36),S35+$M36,S35)))</f>
      </c>
      <c r="T36">
        <f>IF(OR(T35="",$K36=0),T35,IF(T35=$I36,$J36,IF(AND(T35&gt;=$J36,T35&lt;=$L36),T35+$M36,T35)))</f>
      </c>
      <c r="U36">
        <f>IF(OR(U35="",$K36=0),U35,IF(U35=$I36,$J36,IF(AND(U35&gt;=$J36,U35&lt;=$L36),U35+$M36,U35)))</f>
      </c>
      <c r="V36">
        <f>IF(OR(V35="",$K36=0),V35,IF(V35=$I36,$J36,IF(AND(V35&gt;=$J36,V35&lt;=$L36),V35+$M36,V35)))</f>
      </c>
      <c r="W36">
        <f>IF(OR(W35="",$K36=0),W35,IF(W35=$I36,$J36,IF(AND(W35&gt;=$J36,W35&lt;=$L36),W35+$M36,W35)))</f>
      </c>
      <c r="X36">
        <f>IF(OR(X35="",$K36=0),X35,IF(X35=$I36,$J36,IF(AND(X35&gt;=$J36,X35&lt;=$L36),X35+$M36,X35)))</f>
      </c>
      <c r="Y36">
        <f>IF(OR(Y35="",$K36=0),Y35,IF(Y35=$I36,$J36,IF(AND(Y35&gt;=$J36,Y35&lt;=$L36),Y35+$M36,Y35)))</f>
      </c>
      <c r="Z36">
        <f>IF(OR(Z35="",$K36=0),Z35,IF(Z35=$I36,$J36,IF(AND(Z35&gt;=$J36,Z35&lt;=$L36),Z35+$M36,Z35)))</f>
      </c>
      <c r="AA36">
        <f>IF(OR(AA35="",$K36=0),AA35,IF(AA35=$I36,$J36,IF(AND(AA35&gt;=$J36,AA35&lt;=$L36),AA35+$M36,AA35)))</f>
      </c>
      <c r="AB36">
        <f>IF(OR(AB35="",$K36=0),AB35,IF(AB35=$I36,$J36,IF(AND(AB35&gt;=$J36,AB35&lt;=$L36),AB35+$M36,AB35)))</f>
      </c>
      <c r="AC36">
        <f>IF(OR(AC35="",$K36=0),AC35,IF(AC35=$I36,$J36,IF(AND(AC35&gt;=$J36,AC35&lt;=$L36),AC35+$M36,AC35)))</f>
      </c>
      <c r="AD36">
        <f>IF(OR(AD35="",$K36=0),AD35,IF(AD35=$I36,$J36,IF(AND(AD35&gt;=$J36,AD35&lt;=$L36),AD35+$M36,AD35)))</f>
      </c>
      <c r="AE36">
        <f>IF(OR(AE35="",$K36=0),AE35,IF(AE35=$I36,$J36,IF(AND(AE35&gt;=$J36,AE35&lt;=$L36),AE35+$M36,AE35)))</f>
      </c>
      <c r="AF36">
        <f>IF(OR(AF35="",$K36=0),AF35,IF(AF35=$I36,$J36,IF(AND(AF35&gt;=$J36,AF35&lt;=$L36),AF35+$M36,AF35)))</f>
      </c>
      <c r="AG36">
        <f>IF(OR(AG35="",$K36=0),AG35,IF(AG35=$I36,$J36,IF(AND(AG35&gt;=$J36,AG35&lt;=$L36),AG35+$M36,AG35)))</f>
      </c>
      <c r="AH36">
        <f>IF(OR(AH35="",$K36=0),AH35,IF(AH35=$I36,$J36,IF(AND(AH35&gt;=$J36,AH35&lt;=$L36),AH35+$M36,AH35)))</f>
      </c>
      <c r="AI36">
        <f>IF(OR(AI35="",$K36=0),AI35,IF(AI35=$I36,$J36,IF(AND(AI35&gt;=$J36,AI35&lt;=$L36),AI35+$M36,AI35)))</f>
      </c>
      <c r="AJ36">
        <f>IF(OR(AJ35="",$K36=0),AJ35,IF(AJ35=$I36,$J36,IF(AND(AJ35&gt;=$J36,AJ35&lt;=$L36),AJ35+$M36,AJ35)))</f>
      </c>
      <c r="AK36">
        <f>IF(OR(AK35="",$K36=0),AK35,IF(AK35=$I36,$J36,IF(AND(AK35&gt;=$J36,AK35&lt;=$L36),AK35+$M36,AK35)))</f>
      </c>
      <c r="AL36">
        <f>IF(OR(AL35="",$K36=0),AL35,IF(AL35=$I36,$J36,IF(AND(AL35&gt;=$J36,AL35&lt;=$L36),AL35+$M36,AL35)))</f>
      </c>
      <c r="AM36">
        <f>IF(OR(AM35="",$K36=0),AM35,IF(AM35=$I36,$J36,IF(AND(AM35&gt;=$J36,AM35&lt;=$L36),AM35+$M36,AM35)))</f>
      </c>
      <c r="AN36">
        <f>IF(OR(AN35="",$K36=0),AN35,IF(AN35=$I36,$J36,IF(AND(AN35&gt;=$J36,AN35&lt;=$L36),AN35+$M36,AN35)))</f>
      </c>
      <c r="AO36">
        <f>IF(OR(AO35="",$K36=0),AO35,IF(AO35=$I36,$J36,IF(AND(AO35&gt;=$J36,AO35&lt;=$L36),AO35+$M36,AO35)))</f>
      </c>
      <c r="AP36">
        <f>IF(OR(AP35="",$K36=0),AP35,IF(AP35=$I36,$J36,IF(AND(AP35&gt;=$J36,AP35&lt;=$L36),AP35+$M36,AP35)))</f>
      </c>
      <c r="AQ36">
        <f>IF(OR(AQ35="",$K36=0),AQ35,IF(AQ35=$I36,$J36,IF(AND(AQ35&gt;=$J36,AQ35&lt;=$L36),AQ35+$M36,AQ35)))</f>
      </c>
      <c r="AR36">
        <f>IF(OR(AR35="",$K36=0),AR35,IF(AR35=$I36,$J36,IF(AND(AR35&gt;=$J36,AR35&lt;=$L36),AR35+$M36,AR35)))</f>
      </c>
      <c r="AS36">
        <f>IF(OR(AS35="",$K36=0),AS35,IF(AS35=$I36,$J36,IF(AND(AS35&gt;=$J36,AS35&lt;=$L36),AS35+$M36,AS35)))</f>
      </c>
      <c r="AT36">
        <f>IF(OR(AT35="",$K36=0),AT35,IF(AT35=$I36,$J36,IF(AND(AT35&gt;=$J36,AT35&lt;=$L36),AT35+$M36,AT35)))</f>
      </c>
      <c r="AU36">
        <f>IF(OR(AU35="",$K36=0),AU35,IF(AU35=$I36,$J36,IF(AND(AU35&gt;=$J36,AU35&lt;=$L36),AU35+$M36,AU35)))</f>
      </c>
      <c r="AV36">
        <f>IF(OR(AV35="",$K36=0),AV35,IF(AV35=$I36,$J36,IF(AND(AV35&gt;=$J36,AV35&lt;=$L36),AV35+$M36,AV35)))</f>
      </c>
      <c r="AW36">
        <f>IF(OR(AW35="",$K36=0),AW35,IF(AW35=$I36,$J36,IF(AND(AW35&gt;=$J36,AW35&lt;=$L36),AW35+$M36,AW35)))</f>
      </c>
      <c r="AX36">
        <f>IF(OR(AX35="",$K36=0),AX35,IF(AX35=$I36,$J36,IF(AND(AX35&gt;=$J36,AX35&lt;=$L36),AX35+$M36,AX35)))</f>
      </c>
      <c r="AY36">
        <f>IF(OR(AY35="",$K36=0),AY35,IF(AY35=$I36,$J36,IF(AND(AY35&gt;=$J36,AY35&lt;=$L36),AY35+$M36,AY35)))</f>
      </c>
      <c r="AZ36">
        <f>IF(OR(AZ35="",$K36=0),AZ35,IF(AZ35=$I36,$J36,IF(AND(AZ35&gt;=$J36,AZ35&lt;=$L36),AZ35+$M36,AZ35)))</f>
      </c>
      <c r="BA36">
        <f>IF(OR(BA35="",$K36=0),BA35,IF(BA35=$I36,$J36,IF(AND(BA35&gt;=$J36,BA35&lt;=$L36),BA35+$M36,BA35)))</f>
      </c>
    </row>
    <row r="37" ht="20" customHeight="1">
      <c r="A37" s="9">
        <v>32</v>
      </c>
      <c r="B37" s="25"/>
      <c r="C37" s="26"/>
      <c r="D37" s="26"/>
      <c r="E37" s="26"/>
      <c r="F37" s="26"/>
      <c r="G37" s="27">
        <f>IF(AND($C37="",$D37=""),"",IF(OR($C37="",$D37=""),"Type both players",IF(OR($I37="",$J37=""),"A name is not on the Players tab",IF($C37=$D37,"The same player twice",IF($I37&lt;$J37,"Challenges go up the ladder, so nothing moved",IF($I37-$J37&gt;Settings!$C$5,"More than "&amp;Settings!$C$5&amp;" places up, so nothing moved",IF($E37="","To play",IF($E37="Defender",$D37&amp;" stays at "&amp;$J37,IF((Settings!$C$6="Swap places"),$C37&amp;" and "&amp;$D37&amp;" swap places",$C37&amp;" moves up to "&amp;$J37)))))))))</f>
      </c>
      <c r="I37">
        <f>IF($C37="","",IFERROR(INDEX($N$36:$BA$36,1,MATCH($C37,Players!$B$6:$B$45,0)),""))</f>
      </c>
      <c r="J37">
        <f>IF($D37="","",IFERROR(INDEX($N$36:$BA$36,1,MATCH($D37,Players!$B$6:$B$45,0)),""))</f>
      </c>
      <c r="K37">
        <f>IF(AND($E37="Challenger",ISNUMBER($I37),ISNUMBER($J37),$C37&lt;&gt;$D37),IF(AND($I37&gt;$J37,$I37-$J37&lt;=Settings!$C$5),1,0),0)</f>
      </c>
      <c r="L37">
        <f>IF($K37=0,"",IF((Settings!$C$6="Swap places"),$J37,$I37-1))</f>
      </c>
      <c r="M37">
        <f>IF($K37=0,"",IF((Settings!$C$6="Swap places"),$I37-$J37,1))</f>
      </c>
      <c r="N37">
        <f>IF(OR(N36="",$K37=0),N36,IF(N36=$I37,$J37,IF(AND(N36&gt;=$J37,N36&lt;=$L37),N36+$M37,N36)))</f>
      </c>
      <c r="O37">
        <f>IF(OR(O36="",$K37=0),O36,IF(O36=$I37,$J37,IF(AND(O36&gt;=$J37,O36&lt;=$L37),O36+$M37,O36)))</f>
      </c>
      <c r="P37">
        <f>IF(OR(P36="",$K37=0),P36,IF(P36=$I37,$J37,IF(AND(P36&gt;=$J37,P36&lt;=$L37),P36+$M37,P36)))</f>
      </c>
      <c r="Q37">
        <f>IF(OR(Q36="",$K37=0),Q36,IF(Q36=$I37,$J37,IF(AND(Q36&gt;=$J37,Q36&lt;=$L37),Q36+$M37,Q36)))</f>
      </c>
      <c r="R37">
        <f>IF(OR(R36="",$K37=0),R36,IF(R36=$I37,$J37,IF(AND(R36&gt;=$J37,R36&lt;=$L37),R36+$M37,R36)))</f>
      </c>
      <c r="S37">
        <f>IF(OR(S36="",$K37=0),S36,IF(S36=$I37,$J37,IF(AND(S36&gt;=$J37,S36&lt;=$L37),S36+$M37,S36)))</f>
      </c>
      <c r="T37">
        <f>IF(OR(T36="",$K37=0),T36,IF(T36=$I37,$J37,IF(AND(T36&gt;=$J37,T36&lt;=$L37),T36+$M37,T36)))</f>
      </c>
      <c r="U37">
        <f>IF(OR(U36="",$K37=0),U36,IF(U36=$I37,$J37,IF(AND(U36&gt;=$J37,U36&lt;=$L37),U36+$M37,U36)))</f>
      </c>
      <c r="V37">
        <f>IF(OR(V36="",$K37=0),V36,IF(V36=$I37,$J37,IF(AND(V36&gt;=$J37,V36&lt;=$L37),V36+$M37,V36)))</f>
      </c>
      <c r="W37">
        <f>IF(OR(W36="",$K37=0),W36,IF(W36=$I37,$J37,IF(AND(W36&gt;=$J37,W36&lt;=$L37),W36+$M37,W36)))</f>
      </c>
      <c r="X37">
        <f>IF(OR(X36="",$K37=0),X36,IF(X36=$I37,$J37,IF(AND(X36&gt;=$J37,X36&lt;=$L37),X36+$M37,X36)))</f>
      </c>
      <c r="Y37">
        <f>IF(OR(Y36="",$K37=0),Y36,IF(Y36=$I37,$J37,IF(AND(Y36&gt;=$J37,Y36&lt;=$L37),Y36+$M37,Y36)))</f>
      </c>
      <c r="Z37">
        <f>IF(OR(Z36="",$K37=0),Z36,IF(Z36=$I37,$J37,IF(AND(Z36&gt;=$J37,Z36&lt;=$L37),Z36+$M37,Z36)))</f>
      </c>
      <c r="AA37">
        <f>IF(OR(AA36="",$K37=0),AA36,IF(AA36=$I37,$J37,IF(AND(AA36&gt;=$J37,AA36&lt;=$L37),AA36+$M37,AA36)))</f>
      </c>
      <c r="AB37">
        <f>IF(OR(AB36="",$K37=0),AB36,IF(AB36=$I37,$J37,IF(AND(AB36&gt;=$J37,AB36&lt;=$L37),AB36+$M37,AB36)))</f>
      </c>
      <c r="AC37">
        <f>IF(OR(AC36="",$K37=0),AC36,IF(AC36=$I37,$J37,IF(AND(AC36&gt;=$J37,AC36&lt;=$L37),AC36+$M37,AC36)))</f>
      </c>
      <c r="AD37">
        <f>IF(OR(AD36="",$K37=0),AD36,IF(AD36=$I37,$J37,IF(AND(AD36&gt;=$J37,AD36&lt;=$L37),AD36+$M37,AD36)))</f>
      </c>
      <c r="AE37">
        <f>IF(OR(AE36="",$K37=0),AE36,IF(AE36=$I37,$J37,IF(AND(AE36&gt;=$J37,AE36&lt;=$L37),AE36+$M37,AE36)))</f>
      </c>
      <c r="AF37">
        <f>IF(OR(AF36="",$K37=0),AF36,IF(AF36=$I37,$J37,IF(AND(AF36&gt;=$J37,AF36&lt;=$L37),AF36+$M37,AF36)))</f>
      </c>
      <c r="AG37">
        <f>IF(OR(AG36="",$K37=0),AG36,IF(AG36=$I37,$J37,IF(AND(AG36&gt;=$J37,AG36&lt;=$L37),AG36+$M37,AG36)))</f>
      </c>
      <c r="AH37">
        <f>IF(OR(AH36="",$K37=0),AH36,IF(AH36=$I37,$J37,IF(AND(AH36&gt;=$J37,AH36&lt;=$L37),AH36+$M37,AH36)))</f>
      </c>
      <c r="AI37">
        <f>IF(OR(AI36="",$K37=0),AI36,IF(AI36=$I37,$J37,IF(AND(AI36&gt;=$J37,AI36&lt;=$L37),AI36+$M37,AI36)))</f>
      </c>
      <c r="AJ37">
        <f>IF(OR(AJ36="",$K37=0),AJ36,IF(AJ36=$I37,$J37,IF(AND(AJ36&gt;=$J37,AJ36&lt;=$L37),AJ36+$M37,AJ36)))</f>
      </c>
      <c r="AK37">
        <f>IF(OR(AK36="",$K37=0),AK36,IF(AK36=$I37,$J37,IF(AND(AK36&gt;=$J37,AK36&lt;=$L37),AK36+$M37,AK36)))</f>
      </c>
      <c r="AL37">
        <f>IF(OR(AL36="",$K37=0),AL36,IF(AL36=$I37,$J37,IF(AND(AL36&gt;=$J37,AL36&lt;=$L37),AL36+$M37,AL36)))</f>
      </c>
      <c r="AM37">
        <f>IF(OR(AM36="",$K37=0),AM36,IF(AM36=$I37,$J37,IF(AND(AM36&gt;=$J37,AM36&lt;=$L37),AM36+$M37,AM36)))</f>
      </c>
      <c r="AN37">
        <f>IF(OR(AN36="",$K37=0),AN36,IF(AN36=$I37,$J37,IF(AND(AN36&gt;=$J37,AN36&lt;=$L37),AN36+$M37,AN36)))</f>
      </c>
      <c r="AO37">
        <f>IF(OR(AO36="",$K37=0),AO36,IF(AO36=$I37,$J37,IF(AND(AO36&gt;=$J37,AO36&lt;=$L37),AO36+$M37,AO36)))</f>
      </c>
      <c r="AP37">
        <f>IF(OR(AP36="",$K37=0),AP36,IF(AP36=$I37,$J37,IF(AND(AP36&gt;=$J37,AP36&lt;=$L37),AP36+$M37,AP36)))</f>
      </c>
      <c r="AQ37">
        <f>IF(OR(AQ36="",$K37=0),AQ36,IF(AQ36=$I37,$J37,IF(AND(AQ36&gt;=$J37,AQ36&lt;=$L37),AQ36+$M37,AQ36)))</f>
      </c>
      <c r="AR37">
        <f>IF(OR(AR36="",$K37=0),AR36,IF(AR36=$I37,$J37,IF(AND(AR36&gt;=$J37,AR36&lt;=$L37),AR36+$M37,AR36)))</f>
      </c>
      <c r="AS37">
        <f>IF(OR(AS36="",$K37=0),AS36,IF(AS36=$I37,$J37,IF(AND(AS36&gt;=$J37,AS36&lt;=$L37),AS36+$M37,AS36)))</f>
      </c>
      <c r="AT37">
        <f>IF(OR(AT36="",$K37=0),AT36,IF(AT36=$I37,$J37,IF(AND(AT36&gt;=$J37,AT36&lt;=$L37),AT36+$M37,AT36)))</f>
      </c>
      <c r="AU37">
        <f>IF(OR(AU36="",$K37=0),AU36,IF(AU36=$I37,$J37,IF(AND(AU36&gt;=$J37,AU36&lt;=$L37),AU36+$M37,AU36)))</f>
      </c>
      <c r="AV37">
        <f>IF(OR(AV36="",$K37=0),AV36,IF(AV36=$I37,$J37,IF(AND(AV36&gt;=$J37,AV36&lt;=$L37),AV36+$M37,AV36)))</f>
      </c>
      <c r="AW37">
        <f>IF(OR(AW36="",$K37=0),AW36,IF(AW36=$I37,$J37,IF(AND(AW36&gt;=$J37,AW36&lt;=$L37),AW36+$M37,AW36)))</f>
      </c>
      <c r="AX37">
        <f>IF(OR(AX36="",$K37=0),AX36,IF(AX36=$I37,$J37,IF(AND(AX36&gt;=$J37,AX36&lt;=$L37),AX36+$M37,AX36)))</f>
      </c>
      <c r="AY37">
        <f>IF(OR(AY36="",$K37=0),AY36,IF(AY36=$I37,$J37,IF(AND(AY36&gt;=$J37,AY36&lt;=$L37),AY36+$M37,AY36)))</f>
      </c>
      <c r="AZ37">
        <f>IF(OR(AZ36="",$K37=0),AZ36,IF(AZ36=$I37,$J37,IF(AND(AZ36&gt;=$J37,AZ36&lt;=$L37),AZ36+$M37,AZ36)))</f>
      </c>
      <c r="BA37">
        <f>IF(OR(BA36="",$K37=0),BA36,IF(BA36=$I37,$J37,IF(AND(BA36&gt;=$J37,BA36&lt;=$L37),BA36+$M37,BA36)))</f>
      </c>
    </row>
    <row r="38" ht="20" customHeight="1">
      <c r="A38" s="9">
        <v>33</v>
      </c>
      <c r="B38" s="25"/>
      <c r="C38" s="26"/>
      <c r="D38" s="26"/>
      <c r="E38" s="26"/>
      <c r="F38" s="26"/>
      <c r="G38" s="27">
        <f>IF(AND($C38="",$D38=""),"",IF(OR($C38="",$D38=""),"Type both players",IF(OR($I38="",$J38=""),"A name is not on the Players tab",IF($C38=$D38,"The same player twice",IF($I38&lt;$J38,"Challenges go up the ladder, so nothing moved",IF($I38-$J38&gt;Settings!$C$5,"More than "&amp;Settings!$C$5&amp;" places up, so nothing moved",IF($E38="","To play",IF($E38="Defender",$D38&amp;" stays at "&amp;$J38,IF((Settings!$C$6="Swap places"),$C38&amp;" and "&amp;$D38&amp;" swap places",$C38&amp;" moves up to "&amp;$J38)))))))))</f>
      </c>
      <c r="I38">
        <f>IF($C38="","",IFERROR(INDEX($N$37:$BA$37,1,MATCH($C38,Players!$B$6:$B$45,0)),""))</f>
      </c>
      <c r="J38">
        <f>IF($D38="","",IFERROR(INDEX($N$37:$BA$37,1,MATCH($D38,Players!$B$6:$B$45,0)),""))</f>
      </c>
      <c r="K38">
        <f>IF(AND($E38="Challenger",ISNUMBER($I38),ISNUMBER($J38),$C38&lt;&gt;$D38),IF(AND($I38&gt;$J38,$I38-$J38&lt;=Settings!$C$5),1,0),0)</f>
      </c>
      <c r="L38">
        <f>IF($K38=0,"",IF((Settings!$C$6="Swap places"),$J38,$I38-1))</f>
      </c>
      <c r="M38">
        <f>IF($K38=0,"",IF((Settings!$C$6="Swap places"),$I38-$J38,1))</f>
      </c>
      <c r="N38">
        <f>IF(OR(N37="",$K38=0),N37,IF(N37=$I38,$J38,IF(AND(N37&gt;=$J38,N37&lt;=$L38),N37+$M38,N37)))</f>
      </c>
      <c r="O38">
        <f>IF(OR(O37="",$K38=0),O37,IF(O37=$I38,$J38,IF(AND(O37&gt;=$J38,O37&lt;=$L38),O37+$M38,O37)))</f>
      </c>
      <c r="P38">
        <f>IF(OR(P37="",$K38=0),P37,IF(P37=$I38,$J38,IF(AND(P37&gt;=$J38,P37&lt;=$L38),P37+$M38,P37)))</f>
      </c>
      <c r="Q38">
        <f>IF(OR(Q37="",$K38=0),Q37,IF(Q37=$I38,$J38,IF(AND(Q37&gt;=$J38,Q37&lt;=$L38),Q37+$M38,Q37)))</f>
      </c>
      <c r="R38">
        <f>IF(OR(R37="",$K38=0),R37,IF(R37=$I38,$J38,IF(AND(R37&gt;=$J38,R37&lt;=$L38),R37+$M38,R37)))</f>
      </c>
      <c r="S38">
        <f>IF(OR(S37="",$K38=0),S37,IF(S37=$I38,$J38,IF(AND(S37&gt;=$J38,S37&lt;=$L38),S37+$M38,S37)))</f>
      </c>
      <c r="T38">
        <f>IF(OR(T37="",$K38=0),T37,IF(T37=$I38,$J38,IF(AND(T37&gt;=$J38,T37&lt;=$L38),T37+$M38,T37)))</f>
      </c>
      <c r="U38">
        <f>IF(OR(U37="",$K38=0),U37,IF(U37=$I38,$J38,IF(AND(U37&gt;=$J38,U37&lt;=$L38),U37+$M38,U37)))</f>
      </c>
      <c r="V38">
        <f>IF(OR(V37="",$K38=0),V37,IF(V37=$I38,$J38,IF(AND(V37&gt;=$J38,V37&lt;=$L38),V37+$M38,V37)))</f>
      </c>
      <c r="W38">
        <f>IF(OR(W37="",$K38=0),W37,IF(W37=$I38,$J38,IF(AND(W37&gt;=$J38,W37&lt;=$L38),W37+$M38,W37)))</f>
      </c>
      <c r="X38">
        <f>IF(OR(X37="",$K38=0),X37,IF(X37=$I38,$J38,IF(AND(X37&gt;=$J38,X37&lt;=$L38),X37+$M38,X37)))</f>
      </c>
      <c r="Y38">
        <f>IF(OR(Y37="",$K38=0),Y37,IF(Y37=$I38,$J38,IF(AND(Y37&gt;=$J38,Y37&lt;=$L38),Y37+$M38,Y37)))</f>
      </c>
      <c r="Z38">
        <f>IF(OR(Z37="",$K38=0),Z37,IF(Z37=$I38,$J38,IF(AND(Z37&gt;=$J38,Z37&lt;=$L38),Z37+$M38,Z37)))</f>
      </c>
      <c r="AA38">
        <f>IF(OR(AA37="",$K38=0),AA37,IF(AA37=$I38,$J38,IF(AND(AA37&gt;=$J38,AA37&lt;=$L38),AA37+$M38,AA37)))</f>
      </c>
      <c r="AB38">
        <f>IF(OR(AB37="",$K38=0),AB37,IF(AB37=$I38,$J38,IF(AND(AB37&gt;=$J38,AB37&lt;=$L38),AB37+$M38,AB37)))</f>
      </c>
      <c r="AC38">
        <f>IF(OR(AC37="",$K38=0),AC37,IF(AC37=$I38,$J38,IF(AND(AC37&gt;=$J38,AC37&lt;=$L38),AC37+$M38,AC37)))</f>
      </c>
      <c r="AD38">
        <f>IF(OR(AD37="",$K38=0),AD37,IF(AD37=$I38,$J38,IF(AND(AD37&gt;=$J38,AD37&lt;=$L38),AD37+$M38,AD37)))</f>
      </c>
      <c r="AE38">
        <f>IF(OR(AE37="",$K38=0),AE37,IF(AE37=$I38,$J38,IF(AND(AE37&gt;=$J38,AE37&lt;=$L38),AE37+$M38,AE37)))</f>
      </c>
      <c r="AF38">
        <f>IF(OR(AF37="",$K38=0),AF37,IF(AF37=$I38,$J38,IF(AND(AF37&gt;=$J38,AF37&lt;=$L38),AF37+$M38,AF37)))</f>
      </c>
      <c r="AG38">
        <f>IF(OR(AG37="",$K38=0),AG37,IF(AG37=$I38,$J38,IF(AND(AG37&gt;=$J38,AG37&lt;=$L38),AG37+$M38,AG37)))</f>
      </c>
      <c r="AH38">
        <f>IF(OR(AH37="",$K38=0),AH37,IF(AH37=$I38,$J38,IF(AND(AH37&gt;=$J38,AH37&lt;=$L38),AH37+$M38,AH37)))</f>
      </c>
      <c r="AI38">
        <f>IF(OR(AI37="",$K38=0),AI37,IF(AI37=$I38,$J38,IF(AND(AI37&gt;=$J38,AI37&lt;=$L38),AI37+$M38,AI37)))</f>
      </c>
      <c r="AJ38">
        <f>IF(OR(AJ37="",$K38=0),AJ37,IF(AJ37=$I38,$J38,IF(AND(AJ37&gt;=$J38,AJ37&lt;=$L38),AJ37+$M38,AJ37)))</f>
      </c>
      <c r="AK38">
        <f>IF(OR(AK37="",$K38=0),AK37,IF(AK37=$I38,$J38,IF(AND(AK37&gt;=$J38,AK37&lt;=$L38),AK37+$M38,AK37)))</f>
      </c>
      <c r="AL38">
        <f>IF(OR(AL37="",$K38=0),AL37,IF(AL37=$I38,$J38,IF(AND(AL37&gt;=$J38,AL37&lt;=$L38),AL37+$M38,AL37)))</f>
      </c>
      <c r="AM38">
        <f>IF(OR(AM37="",$K38=0),AM37,IF(AM37=$I38,$J38,IF(AND(AM37&gt;=$J38,AM37&lt;=$L38),AM37+$M38,AM37)))</f>
      </c>
      <c r="AN38">
        <f>IF(OR(AN37="",$K38=0),AN37,IF(AN37=$I38,$J38,IF(AND(AN37&gt;=$J38,AN37&lt;=$L38),AN37+$M38,AN37)))</f>
      </c>
      <c r="AO38">
        <f>IF(OR(AO37="",$K38=0),AO37,IF(AO37=$I38,$J38,IF(AND(AO37&gt;=$J38,AO37&lt;=$L38),AO37+$M38,AO37)))</f>
      </c>
      <c r="AP38">
        <f>IF(OR(AP37="",$K38=0),AP37,IF(AP37=$I38,$J38,IF(AND(AP37&gt;=$J38,AP37&lt;=$L38),AP37+$M38,AP37)))</f>
      </c>
      <c r="AQ38">
        <f>IF(OR(AQ37="",$K38=0),AQ37,IF(AQ37=$I38,$J38,IF(AND(AQ37&gt;=$J38,AQ37&lt;=$L38),AQ37+$M38,AQ37)))</f>
      </c>
      <c r="AR38">
        <f>IF(OR(AR37="",$K38=0),AR37,IF(AR37=$I38,$J38,IF(AND(AR37&gt;=$J38,AR37&lt;=$L38),AR37+$M38,AR37)))</f>
      </c>
      <c r="AS38">
        <f>IF(OR(AS37="",$K38=0),AS37,IF(AS37=$I38,$J38,IF(AND(AS37&gt;=$J38,AS37&lt;=$L38),AS37+$M38,AS37)))</f>
      </c>
      <c r="AT38">
        <f>IF(OR(AT37="",$K38=0),AT37,IF(AT37=$I38,$J38,IF(AND(AT37&gt;=$J38,AT37&lt;=$L38),AT37+$M38,AT37)))</f>
      </c>
      <c r="AU38">
        <f>IF(OR(AU37="",$K38=0),AU37,IF(AU37=$I38,$J38,IF(AND(AU37&gt;=$J38,AU37&lt;=$L38),AU37+$M38,AU37)))</f>
      </c>
      <c r="AV38">
        <f>IF(OR(AV37="",$K38=0),AV37,IF(AV37=$I38,$J38,IF(AND(AV37&gt;=$J38,AV37&lt;=$L38),AV37+$M38,AV37)))</f>
      </c>
      <c r="AW38">
        <f>IF(OR(AW37="",$K38=0),AW37,IF(AW37=$I38,$J38,IF(AND(AW37&gt;=$J38,AW37&lt;=$L38),AW37+$M38,AW37)))</f>
      </c>
      <c r="AX38">
        <f>IF(OR(AX37="",$K38=0),AX37,IF(AX37=$I38,$J38,IF(AND(AX37&gt;=$J38,AX37&lt;=$L38),AX37+$M38,AX37)))</f>
      </c>
      <c r="AY38">
        <f>IF(OR(AY37="",$K38=0),AY37,IF(AY37=$I38,$J38,IF(AND(AY37&gt;=$J38,AY37&lt;=$L38),AY37+$M38,AY37)))</f>
      </c>
      <c r="AZ38">
        <f>IF(OR(AZ37="",$K38=0),AZ37,IF(AZ37=$I38,$J38,IF(AND(AZ37&gt;=$J38,AZ37&lt;=$L38),AZ37+$M38,AZ37)))</f>
      </c>
      <c r="BA38">
        <f>IF(OR(BA37="",$K38=0),BA37,IF(BA37=$I38,$J38,IF(AND(BA37&gt;=$J38,BA37&lt;=$L38),BA37+$M38,BA37)))</f>
      </c>
    </row>
    <row r="39" ht="20" customHeight="1">
      <c r="A39" s="9">
        <v>34</v>
      </c>
      <c r="B39" s="25"/>
      <c r="C39" s="26"/>
      <c r="D39" s="26"/>
      <c r="E39" s="26"/>
      <c r="F39" s="26"/>
      <c r="G39" s="27">
        <f>IF(AND($C39="",$D39=""),"",IF(OR($C39="",$D39=""),"Type both players",IF(OR($I39="",$J39=""),"A name is not on the Players tab",IF($C39=$D39,"The same player twice",IF($I39&lt;$J39,"Challenges go up the ladder, so nothing moved",IF($I39-$J39&gt;Settings!$C$5,"More than "&amp;Settings!$C$5&amp;" places up, so nothing moved",IF($E39="","To play",IF($E39="Defender",$D39&amp;" stays at "&amp;$J39,IF((Settings!$C$6="Swap places"),$C39&amp;" and "&amp;$D39&amp;" swap places",$C39&amp;" moves up to "&amp;$J39)))))))))</f>
      </c>
      <c r="I39">
        <f>IF($C39="","",IFERROR(INDEX($N$38:$BA$38,1,MATCH($C39,Players!$B$6:$B$45,0)),""))</f>
      </c>
      <c r="J39">
        <f>IF($D39="","",IFERROR(INDEX($N$38:$BA$38,1,MATCH($D39,Players!$B$6:$B$45,0)),""))</f>
      </c>
      <c r="K39">
        <f>IF(AND($E39="Challenger",ISNUMBER($I39),ISNUMBER($J39),$C39&lt;&gt;$D39),IF(AND($I39&gt;$J39,$I39-$J39&lt;=Settings!$C$5),1,0),0)</f>
      </c>
      <c r="L39">
        <f>IF($K39=0,"",IF((Settings!$C$6="Swap places"),$J39,$I39-1))</f>
      </c>
      <c r="M39">
        <f>IF($K39=0,"",IF((Settings!$C$6="Swap places"),$I39-$J39,1))</f>
      </c>
      <c r="N39">
        <f>IF(OR(N38="",$K39=0),N38,IF(N38=$I39,$J39,IF(AND(N38&gt;=$J39,N38&lt;=$L39),N38+$M39,N38)))</f>
      </c>
      <c r="O39">
        <f>IF(OR(O38="",$K39=0),O38,IF(O38=$I39,$J39,IF(AND(O38&gt;=$J39,O38&lt;=$L39),O38+$M39,O38)))</f>
      </c>
      <c r="P39">
        <f>IF(OR(P38="",$K39=0),P38,IF(P38=$I39,$J39,IF(AND(P38&gt;=$J39,P38&lt;=$L39),P38+$M39,P38)))</f>
      </c>
      <c r="Q39">
        <f>IF(OR(Q38="",$K39=0),Q38,IF(Q38=$I39,$J39,IF(AND(Q38&gt;=$J39,Q38&lt;=$L39),Q38+$M39,Q38)))</f>
      </c>
      <c r="R39">
        <f>IF(OR(R38="",$K39=0),R38,IF(R38=$I39,$J39,IF(AND(R38&gt;=$J39,R38&lt;=$L39),R38+$M39,R38)))</f>
      </c>
      <c r="S39">
        <f>IF(OR(S38="",$K39=0),S38,IF(S38=$I39,$J39,IF(AND(S38&gt;=$J39,S38&lt;=$L39),S38+$M39,S38)))</f>
      </c>
      <c r="T39">
        <f>IF(OR(T38="",$K39=0),T38,IF(T38=$I39,$J39,IF(AND(T38&gt;=$J39,T38&lt;=$L39),T38+$M39,T38)))</f>
      </c>
      <c r="U39">
        <f>IF(OR(U38="",$K39=0),U38,IF(U38=$I39,$J39,IF(AND(U38&gt;=$J39,U38&lt;=$L39),U38+$M39,U38)))</f>
      </c>
      <c r="V39">
        <f>IF(OR(V38="",$K39=0),V38,IF(V38=$I39,$J39,IF(AND(V38&gt;=$J39,V38&lt;=$L39),V38+$M39,V38)))</f>
      </c>
      <c r="W39">
        <f>IF(OR(W38="",$K39=0),W38,IF(W38=$I39,$J39,IF(AND(W38&gt;=$J39,W38&lt;=$L39),W38+$M39,W38)))</f>
      </c>
      <c r="X39">
        <f>IF(OR(X38="",$K39=0),X38,IF(X38=$I39,$J39,IF(AND(X38&gt;=$J39,X38&lt;=$L39),X38+$M39,X38)))</f>
      </c>
      <c r="Y39">
        <f>IF(OR(Y38="",$K39=0),Y38,IF(Y38=$I39,$J39,IF(AND(Y38&gt;=$J39,Y38&lt;=$L39),Y38+$M39,Y38)))</f>
      </c>
      <c r="Z39">
        <f>IF(OR(Z38="",$K39=0),Z38,IF(Z38=$I39,$J39,IF(AND(Z38&gt;=$J39,Z38&lt;=$L39),Z38+$M39,Z38)))</f>
      </c>
      <c r="AA39">
        <f>IF(OR(AA38="",$K39=0),AA38,IF(AA38=$I39,$J39,IF(AND(AA38&gt;=$J39,AA38&lt;=$L39),AA38+$M39,AA38)))</f>
      </c>
      <c r="AB39">
        <f>IF(OR(AB38="",$K39=0),AB38,IF(AB38=$I39,$J39,IF(AND(AB38&gt;=$J39,AB38&lt;=$L39),AB38+$M39,AB38)))</f>
      </c>
      <c r="AC39">
        <f>IF(OR(AC38="",$K39=0),AC38,IF(AC38=$I39,$J39,IF(AND(AC38&gt;=$J39,AC38&lt;=$L39),AC38+$M39,AC38)))</f>
      </c>
      <c r="AD39">
        <f>IF(OR(AD38="",$K39=0),AD38,IF(AD38=$I39,$J39,IF(AND(AD38&gt;=$J39,AD38&lt;=$L39),AD38+$M39,AD38)))</f>
      </c>
      <c r="AE39">
        <f>IF(OR(AE38="",$K39=0),AE38,IF(AE38=$I39,$J39,IF(AND(AE38&gt;=$J39,AE38&lt;=$L39),AE38+$M39,AE38)))</f>
      </c>
      <c r="AF39">
        <f>IF(OR(AF38="",$K39=0),AF38,IF(AF38=$I39,$J39,IF(AND(AF38&gt;=$J39,AF38&lt;=$L39),AF38+$M39,AF38)))</f>
      </c>
      <c r="AG39">
        <f>IF(OR(AG38="",$K39=0),AG38,IF(AG38=$I39,$J39,IF(AND(AG38&gt;=$J39,AG38&lt;=$L39),AG38+$M39,AG38)))</f>
      </c>
      <c r="AH39">
        <f>IF(OR(AH38="",$K39=0),AH38,IF(AH38=$I39,$J39,IF(AND(AH38&gt;=$J39,AH38&lt;=$L39),AH38+$M39,AH38)))</f>
      </c>
      <c r="AI39">
        <f>IF(OR(AI38="",$K39=0),AI38,IF(AI38=$I39,$J39,IF(AND(AI38&gt;=$J39,AI38&lt;=$L39),AI38+$M39,AI38)))</f>
      </c>
      <c r="AJ39">
        <f>IF(OR(AJ38="",$K39=0),AJ38,IF(AJ38=$I39,$J39,IF(AND(AJ38&gt;=$J39,AJ38&lt;=$L39),AJ38+$M39,AJ38)))</f>
      </c>
      <c r="AK39">
        <f>IF(OR(AK38="",$K39=0),AK38,IF(AK38=$I39,$J39,IF(AND(AK38&gt;=$J39,AK38&lt;=$L39),AK38+$M39,AK38)))</f>
      </c>
      <c r="AL39">
        <f>IF(OR(AL38="",$K39=0),AL38,IF(AL38=$I39,$J39,IF(AND(AL38&gt;=$J39,AL38&lt;=$L39),AL38+$M39,AL38)))</f>
      </c>
      <c r="AM39">
        <f>IF(OR(AM38="",$K39=0),AM38,IF(AM38=$I39,$J39,IF(AND(AM38&gt;=$J39,AM38&lt;=$L39),AM38+$M39,AM38)))</f>
      </c>
      <c r="AN39">
        <f>IF(OR(AN38="",$K39=0),AN38,IF(AN38=$I39,$J39,IF(AND(AN38&gt;=$J39,AN38&lt;=$L39),AN38+$M39,AN38)))</f>
      </c>
      <c r="AO39">
        <f>IF(OR(AO38="",$K39=0),AO38,IF(AO38=$I39,$J39,IF(AND(AO38&gt;=$J39,AO38&lt;=$L39),AO38+$M39,AO38)))</f>
      </c>
      <c r="AP39">
        <f>IF(OR(AP38="",$K39=0),AP38,IF(AP38=$I39,$J39,IF(AND(AP38&gt;=$J39,AP38&lt;=$L39),AP38+$M39,AP38)))</f>
      </c>
      <c r="AQ39">
        <f>IF(OR(AQ38="",$K39=0),AQ38,IF(AQ38=$I39,$J39,IF(AND(AQ38&gt;=$J39,AQ38&lt;=$L39),AQ38+$M39,AQ38)))</f>
      </c>
      <c r="AR39">
        <f>IF(OR(AR38="",$K39=0),AR38,IF(AR38=$I39,$J39,IF(AND(AR38&gt;=$J39,AR38&lt;=$L39),AR38+$M39,AR38)))</f>
      </c>
      <c r="AS39">
        <f>IF(OR(AS38="",$K39=0),AS38,IF(AS38=$I39,$J39,IF(AND(AS38&gt;=$J39,AS38&lt;=$L39),AS38+$M39,AS38)))</f>
      </c>
      <c r="AT39">
        <f>IF(OR(AT38="",$K39=0),AT38,IF(AT38=$I39,$J39,IF(AND(AT38&gt;=$J39,AT38&lt;=$L39),AT38+$M39,AT38)))</f>
      </c>
      <c r="AU39">
        <f>IF(OR(AU38="",$K39=0),AU38,IF(AU38=$I39,$J39,IF(AND(AU38&gt;=$J39,AU38&lt;=$L39),AU38+$M39,AU38)))</f>
      </c>
      <c r="AV39">
        <f>IF(OR(AV38="",$K39=0),AV38,IF(AV38=$I39,$J39,IF(AND(AV38&gt;=$J39,AV38&lt;=$L39),AV38+$M39,AV38)))</f>
      </c>
      <c r="AW39">
        <f>IF(OR(AW38="",$K39=0),AW38,IF(AW38=$I39,$J39,IF(AND(AW38&gt;=$J39,AW38&lt;=$L39),AW38+$M39,AW38)))</f>
      </c>
      <c r="AX39">
        <f>IF(OR(AX38="",$K39=0),AX38,IF(AX38=$I39,$J39,IF(AND(AX38&gt;=$J39,AX38&lt;=$L39),AX38+$M39,AX38)))</f>
      </c>
      <c r="AY39">
        <f>IF(OR(AY38="",$K39=0),AY38,IF(AY38=$I39,$J39,IF(AND(AY38&gt;=$J39,AY38&lt;=$L39),AY38+$M39,AY38)))</f>
      </c>
      <c r="AZ39">
        <f>IF(OR(AZ38="",$K39=0),AZ38,IF(AZ38=$I39,$J39,IF(AND(AZ38&gt;=$J39,AZ38&lt;=$L39),AZ38+$M39,AZ38)))</f>
      </c>
      <c r="BA39">
        <f>IF(OR(BA38="",$K39=0),BA38,IF(BA38=$I39,$J39,IF(AND(BA38&gt;=$J39,BA38&lt;=$L39),BA38+$M39,BA38)))</f>
      </c>
    </row>
    <row r="40" ht="20" customHeight="1">
      <c r="A40" s="9">
        <v>35</v>
      </c>
      <c r="B40" s="25"/>
      <c r="C40" s="26"/>
      <c r="D40" s="26"/>
      <c r="E40" s="26"/>
      <c r="F40" s="26"/>
      <c r="G40" s="27">
        <f>IF(AND($C40="",$D40=""),"",IF(OR($C40="",$D40=""),"Type both players",IF(OR($I40="",$J40=""),"A name is not on the Players tab",IF($C40=$D40,"The same player twice",IF($I40&lt;$J40,"Challenges go up the ladder, so nothing moved",IF($I40-$J40&gt;Settings!$C$5,"More than "&amp;Settings!$C$5&amp;" places up, so nothing moved",IF($E40="","To play",IF($E40="Defender",$D40&amp;" stays at "&amp;$J40,IF((Settings!$C$6="Swap places"),$C40&amp;" and "&amp;$D40&amp;" swap places",$C40&amp;" moves up to "&amp;$J40)))))))))</f>
      </c>
      <c r="I40">
        <f>IF($C40="","",IFERROR(INDEX($N$39:$BA$39,1,MATCH($C40,Players!$B$6:$B$45,0)),""))</f>
      </c>
      <c r="J40">
        <f>IF($D40="","",IFERROR(INDEX($N$39:$BA$39,1,MATCH($D40,Players!$B$6:$B$45,0)),""))</f>
      </c>
      <c r="K40">
        <f>IF(AND($E40="Challenger",ISNUMBER($I40),ISNUMBER($J40),$C40&lt;&gt;$D40),IF(AND($I40&gt;$J40,$I40-$J40&lt;=Settings!$C$5),1,0),0)</f>
      </c>
      <c r="L40">
        <f>IF($K40=0,"",IF((Settings!$C$6="Swap places"),$J40,$I40-1))</f>
      </c>
      <c r="M40">
        <f>IF($K40=0,"",IF((Settings!$C$6="Swap places"),$I40-$J40,1))</f>
      </c>
      <c r="N40">
        <f>IF(OR(N39="",$K40=0),N39,IF(N39=$I40,$J40,IF(AND(N39&gt;=$J40,N39&lt;=$L40),N39+$M40,N39)))</f>
      </c>
      <c r="O40">
        <f>IF(OR(O39="",$K40=0),O39,IF(O39=$I40,$J40,IF(AND(O39&gt;=$J40,O39&lt;=$L40),O39+$M40,O39)))</f>
      </c>
      <c r="P40">
        <f>IF(OR(P39="",$K40=0),P39,IF(P39=$I40,$J40,IF(AND(P39&gt;=$J40,P39&lt;=$L40),P39+$M40,P39)))</f>
      </c>
      <c r="Q40">
        <f>IF(OR(Q39="",$K40=0),Q39,IF(Q39=$I40,$J40,IF(AND(Q39&gt;=$J40,Q39&lt;=$L40),Q39+$M40,Q39)))</f>
      </c>
      <c r="R40">
        <f>IF(OR(R39="",$K40=0),R39,IF(R39=$I40,$J40,IF(AND(R39&gt;=$J40,R39&lt;=$L40),R39+$M40,R39)))</f>
      </c>
      <c r="S40">
        <f>IF(OR(S39="",$K40=0),S39,IF(S39=$I40,$J40,IF(AND(S39&gt;=$J40,S39&lt;=$L40),S39+$M40,S39)))</f>
      </c>
      <c r="T40">
        <f>IF(OR(T39="",$K40=0),T39,IF(T39=$I40,$J40,IF(AND(T39&gt;=$J40,T39&lt;=$L40),T39+$M40,T39)))</f>
      </c>
      <c r="U40">
        <f>IF(OR(U39="",$K40=0),U39,IF(U39=$I40,$J40,IF(AND(U39&gt;=$J40,U39&lt;=$L40),U39+$M40,U39)))</f>
      </c>
      <c r="V40">
        <f>IF(OR(V39="",$K40=0),V39,IF(V39=$I40,$J40,IF(AND(V39&gt;=$J40,V39&lt;=$L40),V39+$M40,V39)))</f>
      </c>
      <c r="W40">
        <f>IF(OR(W39="",$K40=0),W39,IF(W39=$I40,$J40,IF(AND(W39&gt;=$J40,W39&lt;=$L40),W39+$M40,W39)))</f>
      </c>
      <c r="X40">
        <f>IF(OR(X39="",$K40=0),X39,IF(X39=$I40,$J40,IF(AND(X39&gt;=$J40,X39&lt;=$L40),X39+$M40,X39)))</f>
      </c>
      <c r="Y40">
        <f>IF(OR(Y39="",$K40=0),Y39,IF(Y39=$I40,$J40,IF(AND(Y39&gt;=$J40,Y39&lt;=$L40),Y39+$M40,Y39)))</f>
      </c>
      <c r="Z40">
        <f>IF(OR(Z39="",$K40=0),Z39,IF(Z39=$I40,$J40,IF(AND(Z39&gt;=$J40,Z39&lt;=$L40),Z39+$M40,Z39)))</f>
      </c>
      <c r="AA40">
        <f>IF(OR(AA39="",$K40=0),AA39,IF(AA39=$I40,$J40,IF(AND(AA39&gt;=$J40,AA39&lt;=$L40),AA39+$M40,AA39)))</f>
      </c>
      <c r="AB40">
        <f>IF(OR(AB39="",$K40=0),AB39,IF(AB39=$I40,$J40,IF(AND(AB39&gt;=$J40,AB39&lt;=$L40),AB39+$M40,AB39)))</f>
      </c>
      <c r="AC40">
        <f>IF(OR(AC39="",$K40=0),AC39,IF(AC39=$I40,$J40,IF(AND(AC39&gt;=$J40,AC39&lt;=$L40),AC39+$M40,AC39)))</f>
      </c>
      <c r="AD40">
        <f>IF(OR(AD39="",$K40=0),AD39,IF(AD39=$I40,$J40,IF(AND(AD39&gt;=$J40,AD39&lt;=$L40),AD39+$M40,AD39)))</f>
      </c>
      <c r="AE40">
        <f>IF(OR(AE39="",$K40=0),AE39,IF(AE39=$I40,$J40,IF(AND(AE39&gt;=$J40,AE39&lt;=$L40),AE39+$M40,AE39)))</f>
      </c>
      <c r="AF40">
        <f>IF(OR(AF39="",$K40=0),AF39,IF(AF39=$I40,$J40,IF(AND(AF39&gt;=$J40,AF39&lt;=$L40),AF39+$M40,AF39)))</f>
      </c>
      <c r="AG40">
        <f>IF(OR(AG39="",$K40=0),AG39,IF(AG39=$I40,$J40,IF(AND(AG39&gt;=$J40,AG39&lt;=$L40),AG39+$M40,AG39)))</f>
      </c>
      <c r="AH40">
        <f>IF(OR(AH39="",$K40=0),AH39,IF(AH39=$I40,$J40,IF(AND(AH39&gt;=$J40,AH39&lt;=$L40),AH39+$M40,AH39)))</f>
      </c>
      <c r="AI40">
        <f>IF(OR(AI39="",$K40=0),AI39,IF(AI39=$I40,$J40,IF(AND(AI39&gt;=$J40,AI39&lt;=$L40),AI39+$M40,AI39)))</f>
      </c>
      <c r="AJ40">
        <f>IF(OR(AJ39="",$K40=0),AJ39,IF(AJ39=$I40,$J40,IF(AND(AJ39&gt;=$J40,AJ39&lt;=$L40),AJ39+$M40,AJ39)))</f>
      </c>
      <c r="AK40">
        <f>IF(OR(AK39="",$K40=0),AK39,IF(AK39=$I40,$J40,IF(AND(AK39&gt;=$J40,AK39&lt;=$L40),AK39+$M40,AK39)))</f>
      </c>
      <c r="AL40">
        <f>IF(OR(AL39="",$K40=0),AL39,IF(AL39=$I40,$J40,IF(AND(AL39&gt;=$J40,AL39&lt;=$L40),AL39+$M40,AL39)))</f>
      </c>
      <c r="AM40">
        <f>IF(OR(AM39="",$K40=0),AM39,IF(AM39=$I40,$J40,IF(AND(AM39&gt;=$J40,AM39&lt;=$L40),AM39+$M40,AM39)))</f>
      </c>
      <c r="AN40">
        <f>IF(OR(AN39="",$K40=0),AN39,IF(AN39=$I40,$J40,IF(AND(AN39&gt;=$J40,AN39&lt;=$L40),AN39+$M40,AN39)))</f>
      </c>
      <c r="AO40">
        <f>IF(OR(AO39="",$K40=0),AO39,IF(AO39=$I40,$J40,IF(AND(AO39&gt;=$J40,AO39&lt;=$L40),AO39+$M40,AO39)))</f>
      </c>
      <c r="AP40">
        <f>IF(OR(AP39="",$K40=0),AP39,IF(AP39=$I40,$J40,IF(AND(AP39&gt;=$J40,AP39&lt;=$L40),AP39+$M40,AP39)))</f>
      </c>
      <c r="AQ40">
        <f>IF(OR(AQ39="",$K40=0),AQ39,IF(AQ39=$I40,$J40,IF(AND(AQ39&gt;=$J40,AQ39&lt;=$L40),AQ39+$M40,AQ39)))</f>
      </c>
      <c r="AR40">
        <f>IF(OR(AR39="",$K40=0),AR39,IF(AR39=$I40,$J40,IF(AND(AR39&gt;=$J40,AR39&lt;=$L40),AR39+$M40,AR39)))</f>
      </c>
      <c r="AS40">
        <f>IF(OR(AS39="",$K40=0),AS39,IF(AS39=$I40,$J40,IF(AND(AS39&gt;=$J40,AS39&lt;=$L40),AS39+$M40,AS39)))</f>
      </c>
      <c r="AT40">
        <f>IF(OR(AT39="",$K40=0),AT39,IF(AT39=$I40,$J40,IF(AND(AT39&gt;=$J40,AT39&lt;=$L40),AT39+$M40,AT39)))</f>
      </c>
      <c r="AU40">
        <f>IF(OR(AU39="",$K40=0),AU39,IF(AU39=$I40,$J40,IF(AND(AU39&gt;=$J40,AU39&lt;=$L40),AU39+$M40,AU39)))</f>
      </c>
      <c r="AV40">
        <f>IF(OR(AV39="",$K40=0),AV39,IF(AV39=$I40,$J40,IF(AND(AV39&gt;=$J40,AV39&lt;=$L40),AV39+$M40,AV39)))</f>
      </c>
      <c r="AW40">
        <f>IF(OR(AW39="",$K40=0),AW39,IF(AW39=$I40,$J40,IF(AND(AW39&gt;=$J40,AW39&lt;=$L40),AW39+$M40,AW39)))</f>
      </c>
      <c r="AX40">
        <f>IF(OR(AX39="",$K40=0),AX39,IF(AX39=$I40,$J40,IF(AND(AX39&gt;=$J40,AX39&lt;=$L40),AX39+$M40,AX39)))</f>
      </c>
      <c r="AY40">
        <f>IF(OR(AY39="",$K40=0),AY39,IF(AY39=$I40,$J40,IF(AND(AY39&gt;=$J40,AY39&lt;=$L40),AY39+$M40,AY39)))</f>
      </c>
      <c r="AZ40">
        <f>IF(OR(AZ39="",$K40=0),AZ39,IF(AZ39=$I40,$J40,IF(AND(AZ39&gt;=$J40,AZ39&lt;=$L40),AZ39+$M40,AZ39)))</f>
      </c>
      <c r="BA40">
        <f>IF(OR(BA39="",$K40=0),BA39,IF(BA39=$I40,$J40,IF(AND(BA39&gt;=$J40,BA39&lt;=$L40),BA39+$M40,BA39)))</f>
      </c>
    </row>
    <row r="41" ht="20" customHeight="1">
      <c r="A41" s="9">
        <v>36</v>
      </c>
      <c r="B41" s="25"/>
      <c r="C41" s="26"/>
      <c r="D41" s="26"/>
      <c r="E41" s="26"/>
      <c r="F41" s="26"/>
      <c r="G41" s="27">
        <f>IF(AND($C41="",$D41=""),"",IF(OR($C41="",$D41=""),"Type both players",IF(OR($I41="",$J41=""),"A name is not on the Players tab",IF($C41=$D41,"The same player twice",IF($I41&lt;$J41,"Challenges go up the ladder, so nothing moved",IF($I41-$J41&gt;Settings!$C$5,"More than "&amp;Settings!$C$5&amp;" places up, so nothing moved",IF($E41="","To play",IF($E41="Defender",$D41&amp;" stays at "&amp;$J41,IF((Settings!$C$6="Swap places"),$C41&amp;" and "&amp;$D41&amp;" swap places",$C41&amp;" moves up to "&amp;$J41)))))))))</f>
      </c>
      <c r="I41">
        <f>IF($C41="","",IFERROR(INDEX($N$40:$BA$40,1,MATCH($C41,Players!$B$6:$B$45,0)),""))</f>
      </c>
      <c r="J41">
        <f>IF($D41="","",IFERROR(INDEX($N$40:$BA$40,1,MATCH($D41,Players!$B$6:$B$45,0)),""))</f>
      </c>
      <c r="K41">
        <f>IF(AND($E41="Challenger",ISNUMBER($I41),ISNUMBER($J41),$C41&lt;&gt;$D41),IF(AND($I41&gt;$J41,$I41-$J41&lt;=Settings!$C$5),1,0),0)</f>
      </c>
      <c r="L41">
        <f>IF($K41=0,"",IF((Settings!$C$6="Swap places"),$J41,$I41-1))</f>
      </c>
      <c r="M41">
        <f>IF($K41=0,"",IF((Settings!$C$6="Swap places"),$I41-$J41,1))</f>
      </c>
      <c r="N41">
        <f>IF(OR(N40="",$K41=0),N40,IF(N40=$I41,$J41,IF(AND(N40&gt;=$J41,N40&lt;=$L41),N40+$M41,N40)))</f>
      </c>
      <c r="O41">
        <f>IF(OR(O40="",$K41=0),O40,IF(O40=$I41,$J41,IF(AND(O40&gt;=$J41,O40&lt;=$L41),O40+$M41,O40)))</f>
      </c>
      <c r="P41">
        <f>IF(OR(P40="",$K41=0),P40,IF(P40=$I41,$J41,IF(AND(P40&gt;=$J41,P40&lt;=$L41),P40+$M41,P40)))</f>
      </c>
      <c r="Q41">
        <f>IF(OR(Q40="",$K41=0),Q40,IF(Q40=$I41,$J41,IF(AND(Q40&gt;=$J41,Q40&lt;=$L41),Q40+$M41,Q40)))</f>
      </c>
      <c r="R41">
        <f>IF(OR(R40="",$K41=0),R40,IF(R40=$I41,$J41,IF(AND(R40&gt;=$J41,R40&lt;=$L41),R40+$M41,R40)))</f>
      </c>
      <c r="S41">
        <f>IF(OR(S40="",$K41=0),S40,IF(S40=$I41,$J41,IF(AND(S40&gt;=$J41,S40&lt;=$L41),S40+$M41,S40)))</f>
      </c>
      <c r="T41">
        <f>IF(OR(T40="",$K41=0),T40,IF(T40=$I41,$J41,IF(AND(T40&gt;=$J41,T40&lt;=$L41),T40+$M41,T40)))</f>
      </c>
      <c r="U41">
        <f>IF(OR(U40="",$K41=0),U40,IF(U40=$I41,$J41,IF(AND(U40&gt;=$J41,U40&lt;=$L41),U40+$M41,U40)))</f>
      </c>
      <c r="V41">
        <f>IF(OR(V40="",$K41=0),V40,IF(V40=$I41,$J41,IF(AND(V40&gt;=$J41,V40&lt;=$L41),V40+$M41,V40)))</f>
      </c>
      <c r="W41">
        <f>IF(OR(W40="",$K41=0),W40,IF(W40=$I41,$J41,IF(AND(W40&gt;=$J41,W40&lt;=$L41),W40+$M41,W40)))</f>
      </c>
      <c r="X41">
        <f>IF(OR(X40="",$K41=0),X40,IF(X40=$I41,$J41,IF(AND(X40&gt;=$J41,X40&lt;=$L41),X40+$M41,X40)))</f>
      </c>
      <c r="Y41">
        <f>IF(OR(Y40="",$K41=0),Y40,IF(Y40=$I41,$J41,IF(AND(Y40&gt;=$J41,Y40&lt;=$L41),Y40+$M41,Y40)))</f>
      </c>
      <c r="Z41">
        <f>IF(OR(Z40="",$K41=0),Z40,IF(Z40=$I41,$J41,IF(AND(Z40&gt;=$J41,Z40&lt;=$L41),Z40+$M41,Z40)))</f>
      </c>
      <c r="AA41">
        <f>IF(OR(AA40="",$K41=0),AA40,IF(AA40=$I41,$J41,IF(AND(AA40&gt;=$J41,AA40&lt;=$L41),AA40+$M41,AA40)))</f>
      </c>
      <c r="AB41">
        <f>IF(OR(AB40="",$K41=0),AB40,IF(AB40=$I41,$J41,IF(AND(AB40&gt;=$J41,AB40&lt;=$L41),AB40+$M41,AB40)))</f>
      </c>
      <c r="AC41">
        <f>IF(OR(AC40="",$K41=0),AC40,IF(AC40=$I41,$J41,IF(AND(AC40&gt;=$J41,AC40&lt;=$L41),AC40+$M41,AC40)))</f>
      </c>
      <c r="AD41">
        <f>IF(OR(AD40="",$K41=0),AD40,IF(AD40=$I41,$J41,IF(AND(AD40&gt;=$J41,AD40&lt;=$L41),AD40+$M41,AD40)))</f>
      </c>
      <c r="AE41">
        <f>IF(OR(AE40="",$K41=0),AE40,IF(AE40=$I41,$J41,IF(AND(AE40&gt;=$J41,AE40&lt;=$L41),AE40+$M41,AE40)))</f>
      </c>
      <c r="AF41">
        <f>IF(OR(AF40="",$K41=0),AF40,IF(AF40=$I41,$J41,IF(AND(AF40&gt;=$J41,AF40&lt;=$L41),AF40+$M41,AF40)))</f>
      </c>
      <c r="AG41">
        <f>IF(OR(AG40="",$K41=0),AG40,IF(AG40=$I41,$J41,IF(AND(AG40&gt;=$J41,AG40&lt;=$L41),AG40+$M41,AG40)))</f>
      </c>
      <c r="AH41">
        <f>IF(OR(AH40="",$K41=0),AH40,IF(AH40=$I41,$J41,IF(AND(AH40&gt;=$J41,AH40&lt;=$L41),AH40+$M41,AH40)))</f>
      </c>
      <c r="AI41">
        <f>IF(OR(AI40="",$K41=0),AI40,IF(AI40=$I41,$J41,IF(AND(AI40&gt;=$J41,AI40&lt;=$L41),AI40+$M41,AI40)))</f>
      </c>
      <c r="AJ41">
        <f>IF(OR(AJ40="",$K41=0),AJ40,IF(AJ40=$I41,$J41,IF(AND(AJ40&gt;=$J41,AJ40&lt;=$L41),AJ40+$M41,AJ40)))</f>
      </c>
      <c r="AK41">
        <f>IF(OR(AK40="",$K41=0),AK40,IF(AK40=$I41,$J41,IF(AND(AK40&gt;=$J41,AK40&lt;=$L41),AK40+$M41,AK40)))</f>
      </c>
      <c r="AL41">
        <f>IF(OR(AL40="",$K41=0),AL40,IF(AL40=$I41,$J41,IF(AND(AL40&gt;=$J41,AL40&lt;=$L41),AL40+$M41,AL40)))</f>
      </c>
      <c r="AM41">
        <f>IF(OR(AM40="",$K41=0),AM40,IF(AM40=$I41,$J41,IF(AND(AM40&gt;=$J41,AM40&lt;=$L41),AM40+$M41,AM40)))</f>
      </c>
      <c r="AN41">
        <f>IF(OR(AN40="",$K41=0),AN40,IF(AN40=$I41,$J41,IF(AND(AN40&gt;=$J41,AN40&lt;=$L41),AN40+$M41,AN40)))</f>
      </c>
      <c r="AO41">
        <f>IF(OR(AO40="",$K41=0),AO40,IF(AO40=$I41,$J41,IF(AND(AO40&gt;=$J41,AO40&lt;=$L41),AO40+$M41,AO40)))</f>
      </c>
      <c r="AP41">
        <f>IF(OR(AP40="",$K41=0),AP40,IF(AP40=$I41,$J41,IF(AND(AP40&gt;=$J41,AP40&lt;=$L41),AP40+$M41,AP40)))</f>
      </c>
      <c r="AQ41">
        <f>IF(OR(AQ40="",$K41=0),AQ40,IF(AQ40=$I41,$J41,IF(AND(AQ40&gt;=$J41,AQ40&lt;=$L41),AQ40+$M41,AQ40)))</f>
      </c>
      <c r="AR41">
        <f>IF(OR(AR40="",$K41=0),AR40,IF(AR40=$I41,$J41,IF(AND(AR40&gt;=$J41,AR40&lt;=$L41),AR40+$M41,AR40)))</f>
      </c>
      <c r="AS41">
        <f>IF(OR(AS40="",$K41=0),AS40,IF(AS40=$I41,$J41,IF(AND(AS40&gt;=$J41,AS40&lt;=$L41),AS40+$M41,AS40)))</f>
      </c>
      <c r="AT41">
        <f>IF(OR(AT40="",$K41=0),AT40,IF(AT40=$I41,$J41,IF(AND(AT40&gt;=$J41,AT40&lt;=$L41),AT40+$M41,AT40)))</f>
      </c>
      <c r="AU41">
        <f>IF(OR(AU40="",$K41=0),AU40,IF(AU40=$I41,$J41,IF(AND(AU40&gt;=$J41,AU40&lt;=$L41),AU40+$M41,AU40)))</f>
      </c>
      <c r="AV41">
        <f>IF(OR(AV40="",$K41=0),AV40,IF(AV40=$I41,$J41,IF(AND(AV40&gt;=$J41,AV40&lt;=$L41),AV40+$M41,AV40)))</f>
      </c>
      <c r="AW41">
        <f>IF(OR(AW40="",$K41=0),AW40,IF(AW40=$I41,$J41,IF(AND(AW40&gt;=$J41,AW40&lt;=$L41),AW40+$M41,AW40)))</f>
      </c>
      <c r="AX41">
        <f>IF(OR(AX40="",$K41=0),AX40,IF(AX40=$I41,$J41,IF(AND(AX40&gt;=$J41,AX40&lt;=$L41),AX40+$M41,AX40)))</f>
      </c>
      <c r="AY41">
        <f>IF(OR(AY40="",$K41=0),AY40,IF(AY40=$I41,$J41,IF(AND(AY40&gt;=$J41,AY40&lt;=$L41),AY40+$M41,AY40)))</f>
      </c>
      <c r="AZ41">
        <f>IF(OR(AZ40="",$K41=0),AZ40,IF(AZ40=$I41,$J41,IF(AND(AZ40&gt;=$J41,AZ40&lt;=$L41),AZ40+$M41,AZ40)))</f>
      </c>
      <c r="BA41">
        <f>IF(OR(BA40="",$K41=0),BA40,IF(BA40=$I41,$J41,IF(AND(BA40&gt;=$J41,BA40&lt;=$L41),BA40+$M41,BA40)))</f>
      </c>
    </row>
    <row r="42" ht="20" customHeight="1">
      <c r="A42" s="9">
        <v>37</v>
      </c>
      <c r="B42" s="25"/>
      <c r="C42" s="26"/>
      <c r="D42" s="26"/>
      <c r="E42" s="26"/>
      <c r="F42" s="26"/>
      <c r="G42" s="27">
        <f>IF(AND($C42="",$D42=""),"",IF(OR($C42="",$D42=""),"Type both players",IF(OR($I42="",$J42=""),"A name is not on the Players tab",IF($C42=$D42,"The same player twice",IF($I42&lt;$J42,"Challenges go up the ladder, so nothing moved",IF($I42-$J42&gt;Settings!$C$5,"More than "&amp;Settings!$C$5&amp;" places up, so nothing moved",IF($E42="","To play",IF($E42="Defender",$D42&amp;" stays at "&amp;$J42,IF((Settings!$C$6="Swap places"),$C42&amp;" and "&amp;$D42&amp;" swap places",$C42&amp;" moves up to "&amp;$J42)))))))))</f>
      </c>
      <c r="I42">
        <f>IF($C42="","",IFERROR(INDEX($N$41:$BA$41,1,MATCH($C42,Players!$B$6:$B$45,0)),""))</f>
      </c>
      <c r="J42">
        <f>IF($D42="","",IFERROR(INDEX($N$41:$BA$41,1,MATCH($D42,Players!$B$6:$B$45,0)),""))</f>
      </c>
      <c r="K42">
        <f>IF(AND($E42="Challenger",ISNUMBER($I42),ISNUMBER($J42),$C42&lt;&gt;$D42),IF(AND($I42&gt;$J42,$I42-$J42&lt;=Settings!$C$5),1,0),0)</f>
      </c>
      <c r="L42">
        <f>IF($K42=0,"",IF((Settings!$C$6="Swap places"),$J42,$I42-1))</f>
      </c>
      <c r="M42">
        <f>IF($K42=0,"",IF((Settings!$C$6="Swap places"),$I42-$J42,1))</f>
      </c>
      <c r="N42">
        <f>IF(OR(N41="",$K42=0),N41,IF(N41=$I42,$J42,IF(AND(N41&gt;=$J42,N41&lt;=$L42),N41+$M42,N41)))</f>
      </c>
      <c r="O42">
        <f>IF(OR(O41="",$K42=0),O41,IF(O41=$I42,$J42,IF(AND(O41&gt;=$J42,O41&lt;=$L42),O41+$M42,O41)))</f>
      </c>
      <c r="P42">
        <f>IF(OR(P41="",$K42=0),P41,IF(P41=$I42,$J42,IF(AND(P41&gt;=$J42,P41&lt;=$L42),P41+$M42,P41)))</f>
      </c>
      <c r="Q42">
        <f>IF(OR(Q41="",$K42=0),Q41,IF(Q41=$I42,$J42,IF(AND(Q41&gt;=$J42,Q41&lt;=$L42),Q41+$M42,Q41)))</f>
      </c>
      <c r="R42">
        <f>IF(OR(R41="",$K42=0),R41,IF(R41=$I42,$J42,IF(AND(R41&gt;=$J42,R41&lt;=$L42),R41+$M42,R41)))</f>
      </c>
      <c r="S42">
        <f>IF(OR(S41="",$K42=0),S41,IF(S41=$I42,$J42,IF(AND(S41&gt;=$J42,S41&lt;=$L42),S41+$M42,S41)))</f>
      </c>
      <c r="T42">
        <f>IF(OR(T41="",$K42=0),T41,IF(T41=$I42,$J42,IF(AND(T41&gt;=$J42,T41&lt;=$L42),T41+$M42,T41)))</f>
      </c>
      <c r="U42">
        <f>IF(OR(U41="",$K42=0),U41,IF(U41=$I42,$J42,IF(AND(U41&gt;=$J42,U41&lt;=$L42),U41+$M42,U41)))</f>
      </c>
      <c r="V42">
        <f>IF(OR(V41="",$K42=0),V41,IF(V41=$I42,$J42,IF(AND(V41&gt;=$J42,V41&lt;=$L42),V41+$M42,V41)))</f>
      </c>
      <c r="W42">
        <f>IF(OR(W41="",$K42=0),W41,IF(W41=$I42,$J42,IF(AND(W41&gt;=$J42,W41&lt;=$L42),W41+$M42,W41)))</f>
      </c>
      <c r="X42">
        <f>IF(OR(X41="",$K42=0),X41,IF(X41=$I42,$J42,IF(AND(X41&gt;=$J42,X41&lt;=$L42),X41+$M42,X41)))</f>
      </c>
      <c r="Y42">
        <f>IF(OR(Y41="",$K42=0),Y41,IF(Y41=$I42,$J42,IF(AND(Y41&gt;=$J42,Y41&lt;=$L42),Y41+$M42,Y41)))</f>
      </c>
      <c r="Z42">
        <f>IF(OR(Z41="",$K42=0),Z41,IF(Z41=$I42,$J42,IF(AND(Z41&gt;=$J42,Z41&lt;=$L42),Z41+$M42,Z41)))</f>
      </c>
      <c r="AA42">
        <f>IF(OR(AA41="",$K42=0),AA41,IF(AA41=$I42,$J42,IF(AND(AA41&gt;=$J42,AA41&lt;=$L42),AA41+$M42,AA41)))</f>
      </c>
      <c r="AB42">
        <f>IF(OR(AB41="",$K42=0),AB41,IF(AB41=$I42,$J42,IF(AND(AB41&gt;=$J42,AB41&lt;=$L42),AB41+$M42,AB41)))</f>
      </c>
      <c r="AC42">
        <f>IF(OR(AC41="",$K42=0),AC41,IF(AC41=$I42,$J42,IF(AND(AC41&gt;=$J42,AC41&lt;=$L42),AC41+$M42,AC41)))</f>
      </c>
      <c r="AD42">
        <f>IF(OR(AD41="",$K42=0),AD41,IF(AD41=$I42,$J42,IF(AND(AD41&gt;=$J42,AD41&lt;=$L42),AD41+$M42,AD41)))</f>
      </c>
      <c r="AE42">
        <f>IF(OR(AE41="",$K42=0),AE41,IF(AE41=$I42,$J42,IF(AND(AE41&gt;=$J42,AE41&lt;=$L42),AE41+$M42,AE41)))</f>
      </c>
      <c r="AF42">
        <f>IF(OR(AF41="",$K42=0),AF41,IF(AF41=$I42,$J42,IF(AND(AF41&gt;=$J42,AF41&lt;=$L42),AF41+$M42,AF41)))</f>
      </c>
      <c r="AG42">
        <f>IF(OR(AG41="",$K42=0),AG41,IF(AG41=$I42,$J42,IF(AND(AG41&gt;=$J42,AG41&lt;=$L42),AG41+$M42,AG41)))</f>
      </c>
      <c r="AH42">
        <f>IF(OR(AH41="",$K42=0),AH41,IF(AH41=$I42,$J42,IF(AND(AH41&gt;=$J42,AH41&lt;=$L42),AH41+$M42,AH41)))</f>
      </c>
      <c r="AI42">
        <f>IF(OR(AI41="",$K42=0),AI41,IF(AI41=$I42,$J42,IF(AND(AI41&gt;=$J42,AI41&lt;=$L42),AI41+$M42,AI41)))</f>
      </c>
      <c r="AJ42">
        <f>IF(OR(AJ41="",$K42=0),AJ41,IF(AJ41=$I42,$J42,IF(AND(AJ41&gt;=$J42,AJ41&lt;=$L42),AJ41+$M42,AJ41)))</f>
      </c>
      <c r="AK42">
        <f>IF(OR(AK41="",$K42=0),AK41,IF(AK41=$I42,$J42,IF(AND(AK41&gt;=$J42,AK41&lt;=$L42),AK41+$M42,AK41)))</f>
      </c>
      <c r="AL42">
        <f>IF(OR(AL41="",$K42=0),AL41,IF(AL41=$I42,$J42,IF(AND(AL41&gt;=$J42,AL41&lt;=$L42),AL41+$M42,AL41)))</f>
      </c>
      <c r="AM42">
        <f>IF(OR(AM41="",$K42=0),AM41,IF(AM41=$I42,$J42,IF(AND(AM41&gt;=$J42,AM41&lt;=$L42),AM41+$M42,AM41)))</f>
      </c>
      <c r="AN42">
        <f>IF(OR(AN41="",$K42=0),AN41,IF(AN41=$I42,$J42,IF(AND(AN41&gt;=$J42,AN41&lt;=$L42),AN41+$M42,AN41)))</f>
      </c>
      <c r="AO42">
        <f>IF(OR(AO41="",$K42=0),AO41,IF(AO41=$I42,$J42,IF(AND(AO41&gt;=$J42,AO41&lt;=$L42),AO41+$M42,AO41)))</f>
      </c>
      <c r="AP42">
        <f>IF(OR(AP41="",$K42=0),AP41,IF(AP41=$I42,$J42,IF(AND(AP41&gt;=$J42,AP41&lt;=$L42),AP41+$M42,AP41)))</f>
      </c>
      <c r="AQ42">
        <f>IF(OR(AQ41="",$K42=0),AQ41,IF(AQ41=$I42,$J42,IF(AND(AQ41&gt;=$J42,AQ41&lt;=$L42),AQ41+$M42,AQ41)))</f>
      </c>
      <c r="AR42">
        <f>IF(OR(AR41="",$K42=0),AR41,IF(AR41=$I42,$J42,IF(AND(AR41&gt;=$J42,AR41&lt;=$L42),AR41+$M42,AR41)))</f>
      </c>
      <c r="AS42">
        <f>IF(OR(AS41="",$K42=0),AS41,IF(AS41=$I42,$J42,IF(AND(AS41&gt;=$J42,AS41&lt;=$L42),AS41+$M42,AS41)))</f>
      </c>
      <c r="AT42">
        <f>IF(OR(AT41="",$K42=0),AT41,IF(AT41=$I42,$J42,IF(AND(AT41&gt;=$J42,AT41&lt;=$L42),AT41+$M42,AT41)))</f>
      </c>
      <c r="AU42">
        <f>IF(OR(AU41="",$K42=0),AU41,IF(AU41=$I42,$J42,IF(AND(AU41&gt;=$J42,AU41&lt;=$L42),AU41+$M42,AU41)))</f>
      </c>
      <c r="AV42">
        <f>IF(OR(AV41="",$K42=0),AV41,IF(AV41=$I42,$J42,IF(AND(AV41&gt;=$J42,AV41&lt;=$L42),AV41+$M42,AV41)))</f>
      </c>
      <c r="AW42">
        <f>IF(OR(AW41="",$K42=0),AW41,IF(AW41=$I42,$J42,IF(AND(AW41&gt;=$J42,AW41&lt;=$L42),AW41+$M42,AW41)))</f>
      </c>
      <c r="AX42">
        <f>IF(OR(AX41="",$K42=0),AX41,IF(AX41=$I42,$J42,IF(AND(AX41&gt;=$J42,AX41&lt;=$L42),AX41+$M42,AX41)))</f>
      </c>
      <c r="AY42">
        <f>IF(OR(AY41="",$K42=0),AY41,IF(AY41=$I42,$J42,IF(AND(AY41&gt;=$J42,AY41&lt;=$L42),AY41+$M42,AY41)))</f>
      </c>
      <c r="AZ42">
        <f>IF(OR(AZ41="",$K42=0),AZ41,IF(AZ41=$I42,$J42,IF(AND(AZ41&gt;=$J42,AZ41&lt;=$L42),AZ41+$M42,AZ41)))</f>
      </c>
      <c r="BA42">
        <f>IF(OR(BA41="",$K42=0),BA41,IF(BA41=$I42,$J42,IF(AND(BA41&gt;=$J42,BA41&lt;=$L42),BA41+$M42,BA41)))</f>
      </c>
    </row>
    <row r="43" ht="20" customHeight="1">
      <c r="A43" s="9">
        <v>38</v>
      </c>
      <c r="B43" s="25"/>
      <c r="C43" s="26"/>
      <c r="D43" s="26"/>
      <c r="E43" s="26"/>
      <c r="F43" s="26"/>
      <c r="G43" s="27">
        <f>IF(AND($C43="",$D43=""),"",IF(OR($C43="",$D43=""),"Type both players",IF(OR($I43="",$J43=""),"A name is not on the Players tab",IF($C43=$D43,"The same player twice",IF($I43&lt;$J43,"Challenges go up the ladder, so nothing moved",IF($I43-$J43&gt;Settings!$C$5,"More than "&amp;Settings!$C$5&amp;" places up, so nothing moved",IF($E43="","To play",IF($E43="Defender",$D43&amp;" stays at "&amp;$J43,IF((Settings!$C$6="Swap places"),$C43&amp;" and "&amp;$D43&amp;" swap places",$C43&amp;" moves up to "&amp;$J43)))))))))</f>
      </c>
      <c r="I43">
        <f>IF($C43="","",IFERROR(INDEX($N$42:$BA$42,1,MATCH($C43,Players!$B$6:$B$45,0)),""))</f>
      </c>
      <c r="J43">
        <f>IF($D43="","",IFERROR(INDEX($N$42:$BA$42,1,MATCH($D43,Players!$B$6:$B$45,0)),""))</f>
      </c>
      <c r="K43">
        <f>IF(AND($E43="Challenger",ISNUMBER($I43),ISNUMBER($J43),$C43&lt;&gt;$D43),IF(AND($I43&gt;$J43,$I43-$J43&lt;=Settings!$C$5),1,0),0)</f>
      </c>
      <c r="L43">
        <f>IF($K43=0,"",IF((Settings!$C$6="Swap places"),$J43,$I43-1))</f>
      </c>
      <c r="M43">
        <f>IF($K43=0,"",IF((Settings!$C$6="Swap places"),$I43-$J43,1))</f>
      </c>
      <c r="N43">
        <f>IF(OR(N42="",$K43=0),N42,IF(N42=$I43,$J43,IF(AND(N42&gt;=$J43,N42&lt;=$L43),N42+$M43,N42)))</f>
      </c>
      <c r="O43">
        <f>IF(OR(O42="",$K43=0),O42,IF(O42=$I43,$J43,IF(AND(O42&gt;=$J43,O42&lt;=$L43),O42+$M43,O42)))</f>
      </c>
      <c r="P43">
        <f>IF(OR(P42="",$K43=0),P42,IF(P42=$I43,$J43,IF(AND(P42&gt;=$J43,P42&lt;=$L43),P42+$M43,P42)))</f>
      </c>
      <c r="Q43">
        <f>IF(OR(Q42="",$K43=0),Q42,IF(Q42=$I43,$J43,IF(AND(Q42&gt;=$J43,Q42&lt;=$L43),Q42+$M43,Q42)))</f>
      </c>
      <c r="R43">
        <f>IF(OR(R42="",$K43=0),R42,IF(R42=$I43,$J43,IF(AND(R42&gt;=$J43,R42&lt;=$L43),R42+$M43,R42)))</f>
      </c>
      <c r="S43">
        <f>IF(OR(S42="",$K43=0),S42,IF(S42=$I43,$J43,IF(AND(S42&gt;=$J43,S42&lt;=$L43),S42+$M43,S42)))</f>
      </c>
      <c r="T43">
        <f>IF(OR(T42="",$K43=0),T42,IF(T42=$I43,$J43,IF(AND(T42&gt;=$J43,T42&lt;=$L43),T42+$M43,T42)))</f>
      </c>
      <c r="U43">
        <f>IF(OR(U42="",$K43=0),U42,IF(U42=$I43,$J43,IF(AND(U42&gt;=$J43,U42&lt;=$L43),U42+$M43,U42)))</f>
      </c>
      <c r="V43">
        <f>IF(OR(V42="",$K43=0),V42,IF(V42=$I43,$J43,IF(AND(V42&gt;=$J43,V42&lt;=$L43),V42+$M43,V42)))</f>
      </c>
      <c r="W43">
        <f>IF(OR(W42="",$K43=0),W42,IF(W42=$I43,$J43,IF(AND(W42&gt;=$J43,W42&lt;=$L43),W42+$M43,W42)))</f>
      </c>
      <c r="X43">
        <f>IF(OR(X42="",$K43=0),X42,IF(X42=$I43,$J43,IF(AND(X42&gt;=$J43,X42&lt;=$L43),X42+$M43,X42)))</f>
      </c>
      <c r="Y43">
        <f>IF(OR(Y42="",$K43=0),Y42,IF(Y42=$I43,$J43,IF(AND(Y42&gt;=$J43,Y42&lt;=$L43),Y42+$M43,Y42)))</f>
      </c>
      <c r="Z43">
        <f>IF(OR(Z42="",$K43=0),Z42,IF(Z42=$I43,$J43,IF(AND(Z42&gt;=$J43,Z42&lt;=$L43),Z42+$M43,Z42)))</f>
      </c>
      <c r="AA43">
        <f>IF(OR(AA42="",$K43=0),AA42,IF(AA42=$I43,$J43,IF(AND(AA42&gt;=$J43,AA42&lt;=$L43),AA42+$M43,AA42)))</f>
      </c>
      <c r="AB43">
        <f>IF(OR(AB42="",$K43=0),AB42,IF(AB42=$I43,$J43,IF(AND(AB42&gt;=$J43,AB42&lt;=$L43),AB42+$M43,AB42)))</f>
      </c>
      <c r="AC43">
        <f>IF(OR(AC42="",$K43=0),AC42,IF(AC42=$I43,$J43,IF(AND(AC42&gt;=$J43,AC42&lt;=$L43),AC42+$M43,AC42)))</f>
      </c>
      <c r="AD43">
        <f>IF(OR(AD42="",$K43=0),AD42,IF(AD42=$I43,$J43,IF(AND(AD42&gt;=$J43,AD42&lt;=$L43),AD42+$M43,AD42)))</f>
      </c>
      <c r="AE43">
        <f>IF(OR(AE42="",$K43=0),AE42,IF(AE42=$I43,$J43,IF(AND(AE42&gt;=$J43,AE42&lt;=$L43),AE42+$M43,AE42)))</f>
      </c>
      <c r="AF43">
        <f>IF(OR(AF42="",$K43=0),AF42,IF(AF42=$I43,$J43,IF(AND(AF42&gt;=$J43,AF42&lt;=$L43),AF42+$M43,AF42)))</f>
      </c>
      <c r="AG43">
        <f>IF(OR(AG42="",$K43=0),AG42,IF(AG42=$I43,$J43,IF(AND(AG42&gt;=$J43,AG42&lt;=$L43),AG42+$M43,AG42)))</f>
      </c>
      <c r="AH43">
        <f>IF(OR(AH42="",$K43=0),AH42,IF(AH42=$I43,$J43,IF(AND(AH42&gt;=$J43,AH42&lt;=$L43),AH42+$M43,AH42)))</f>
      </c>
      <c r="AI43">
        <f>IF(OR(AI42="",$K43=0),AI42,IF(AI42=$I43,$J43,IF(AND(AI42&gt;=$J43,AI42&lt;=$L43),AI42+$M43,AI42)))</f>
      </c>
      <c r="AJ43">
        <f>IF(OR(AJ42="",$K43=0),AJ42,IF(AJ42=$I43,$J43,IF(AND(AJ42&gt;=$J43,AJ42&lt;=$L43),AJ42+$M43,AJ42)))</f>
      </c>
      <c r="AK43">
        <f>IF(OR(AK42="",$K43=0),AK42,IF(AK42=$I43,$J43,IF(AND(AK42&gt;=$J43,AK42&lt;=$L43),AK42+$M43,AK42)))</f>
      </c>
      <c r="AL43">
        <f>IF(OR(AL42="",$K43=0),AL42,IF(AL42=$I43,$J43,IF(AND(AL42&gt;=$J43,AL42&lt;=$L43),AL42+$M43,AL42)))</f>
      </c>
      <c r="AM43">
        <f>IF(OR(AM42="",$K43=0),AM42,IF(AM42=$I43,$J43,IF(AND(AM42&gt;=$J43,AM42&lt;=$L43),AM42+$M43,AM42)))</f>
      </c>
      <c r="AN43">
        <f>IF(OR(AN42="",$K43=0),AN42,IF(AN42=$I43,$J43,IF(AND(AN42&gt;=$J43,AN42&lt;=$L43),AN42+$M43,AN42)))</f>
      </c>
      <c r="AO43">
        <f>IF(OR(AO42="",$K43=0),AO42,IF(AO42=$I43,$J43,IF(AND(AO42&gt;=$J43,AO42&lt;=$L43),AO42+$M43,AO42)))</f>
      </c>
      <c r="AP43">
        <f>IF(OR(AP42="",$K43=0),AP42,IF(AP42=$I43,$J43,IF(AND(AP42&gt;=$J43,AP42&lt;=$L43),AP42+$M43,AP42)))</f>
      </c>
      <c r="AQ43">
        <f>IF(OR(AQ42="",$K43=0),AQ42,IF(AQ42=$I43,$J43,IF(AND(AQ42&gt;=$J43,AQ42&lt;=$L43),AQ42+$M43,AQ42)))</f>
      </c>
      <c r="AR43">
        <f>IF(OR(AR42="",$K43=0),AR42,IF(AR42=$I43,$J43,IF(AND(AR42&gt;=$J43,AR42&lt;=$L43),AR42+$M43,AR42)))</f>
      </c>
      <c r="AS43">
        <f>IF(OR(AS42="",$K43=0),AS42,IF(AS42=$I43,$J43,IF(AND(AS42&gt;=$J43,AS42&lt;=$L43),AS42+$M43,AS42)))</f>
      </c>
      <c r="AT43">
        <f>IF(OR(AT42="",$K43=0),AT42,IF(AT42=$I43,$J43,IF(AND(AT42&gt;=$J43,AT42&lt;=$L43),AT42+$M43,AT42)))</f>
      </c>
      <c r="AU43">
        <f>IF(OR(AU42="",$K43=0),AU42,IF(AU42=$I43,$J43,IF(AND(AU42&gt;=$J43,AU42&lt;=$L43),AU42+$M43,AU42)))</f>
      </c>
      <c r="AV43">
        <f>IF(OR(AV42="",$K43=0),AV42,IF(AV42=$I43,$J43,IF(AND(AV42&gt;=$J43,AV42&lt;=$L43),AV42+$M43,AV42)))</f>
      </c>
      <c r="AW43">
        <f>IF(OR(AW42="",$K43=0),AW42,IF(AW42=$I43,$J43,IF(AND(AW42&gt;=$J43,AW42&lt;=$L43),AW42+$M43,AW42)))</f>
      </c>
      <c r="AX43">
        <f>IF(OR(AX42="",$K43=0),AX42,IF(AX42=$I43,$J43,IF(AND(AX42&gt;=$J43,AX42&lt;=$L43),AX42+$M43,AX42)))</f>
      </c>
      <c r="AY43">
        <f>IF(OR(AY42="",$K43=0),AY42,IF(AY42=$I43,$J43,IF(AND(AY42&gt;=$J43,AY42&lt;=$L43),AY42+$M43,AY42)))</f>
      </c>
      <c r="AZ43">
        <f>IF(OR(AZ42="",$K43=0),AZ42,IF(AZ42=$I43,$J43,IF(AND(AZ42&gt;=$J43,AZ42&lt;=$L43),AZ42+$M43,AZ42)))</f>
      </c>
      <c r="BA43">
        <f>IF(OR(BA42="",$K43=0),BA42,IF(BA42=$I43,$J43,IF(AND(BA42&gt;=$J43,BA42&lt;=$L43),BA42+$M43,BA42)))</f>
      </c>
    </row>
    <row r="44" ht="20" customHeight="1">
      <c r="A44" s="9">
        <v>39</v>
      </c>
      <c r="B44" s="25"/>
      <c r="C44" s="26"/>
      <c r="D44" s="26"/>
      <c r="E44" s="26"/>
      <c r="F44" s="26"/>
      <c r="G44" s="27">
        <f>IF(AND($C44="",$D44=""),"",IF(OR($C44="",$D44=""),"Type both players",IF(OR($I44="",$J44=""),"A name is not on the Players tab",IF($C44=$D44,"The same player twice",IF($I44&lt;$J44,"Challenges go up the ladder, so nothing moved",IF($I44-$J44&gt;Settings!$C$5,"More than "&amp;Settings!$C$5&amp;" places up, so nothing moved",IF($E44="","To play",IF($E44="Defender",$D44&amp;" stays at "&amp;$J44,IF((Settings!$C$6="Swap places"),$C44&amp;" and "&amp;$D44&amp;" swap places",$C44&amp;" moves up to "&amp;$J44)))))))))</f>
      </c>
      <c r="I44">
        <f>IF($C44="","",IFERROR(INDEX($N$43:$BA$43,1,MATCH($C44,Players!$B$6:$B$45,0)),""))</f>
      </c>
      <c r="J44">
        <f>IF($D44="","",IFERROR(INDEX($N$43:$BA$43,1,MATCH($D44,Players!$B$6:$B$45,0)),""))</f>
      </c>
      <c r="K44">
        <f>IF(AND($E44="Challenger",ISNUMBER($I44),ISNUMBER($J44),$C44&lt;&gt;$D44),IF(AND($I44&gt;$J44,$I44-$J44&lt;=Settings!$C$5),1,0),0)</f>
      </c>
      <c r="L44">
        <f>IF($K44=0,"",IF((Settings!$C$6="Swap places"),$J44,$I44-1))</f>
      </c>
      <c r="M44">
        <f>IF($K44=0,"",IF((Settings!$C$6="Swap places"),$I44-$J44,1))</f>
      </c>
      <c r="N44">
        <f>IF(OR(N43="",$K44=0),N43,IF(N43=$I44,$J44,IF(AND(N43&gt;=$J44,N43&lt;=$L44),N43+$M44,N43)))</f>
      </c>
      <c r="O44">
        <f>IF(OR(O43="",$K44=0),O43,IF(O43=$I44,$J44,IF(AND(O43&gt;=$J44,O43&lt;=$L44),O43+$M44,O43)))</f>
      </c>
      <c r="P44">
        <f>IF(OR(P43="",$K44=0),P43,IF(P43=$I44,$J44,IF(AND(P43&gt;=$J44,P43&lt;=$L44),P43+$M44,P43)))</f>
      </c>
      <c r="Q44">
        <f>IF(OR(Q43="",$K44=0),Q43,IF(Q43=$I44,$J44,IF(AND(Q43&gt;=$J44,Q43&lt;=$L44),Q43+$M44,Q43)))</f>
      </c>
      <c r="R44">
        <f>IF(OR(R43="",$K44=0),R43,IF(R43=$I44,$J44,IF(AND(R43&gt;=$J44,R43&lt;=$L44),R43+$M44,R43)))</f>
      </c>
      <c r="S44">
        <f>IF(OR(S43="",$K44=0),S43,IF(S43=$I44,$J44,IF(AND(S43&gt;=$J44,S43&lt;=$L44),S43+$M44,S43)))</f>
      </c>
      <c r="T44">
        <f>IF(OR(T43="",$K44=0),T43,IF(T43=$I44,$J44,IF(AND(T43&gt;=$J44,T43&lt;=$L44),T43+$M44,T43)))</f>
      </c>
      <c r="U44">
        <f>IF(OR(U43="",$K44=0),U43,IF(U43=$I44,$J44,IF(AND(U43&gt;=$J44,U43&lt;=$L44),U43+$M44,U43)))</f>
      </c>
      <c r="V44">
        <f>IF(OR(V43="",$K44=0),V43,IF(V43=$I44,$J44,IF(AND(V43&gt;=$J44,V43&lt;=$L44),V43+$M44,V43)))</f>
      </c>
      <c r="W44">
        <f>IF(OR(W43="",$K44=0),W43,IF(W43=$I44,$J44,IF(AND(W43&gt;=$J44,W43&lt;=$L44),W43+$M44,W43)))</f>
      </c>
      <c r="X44">
        <f>IF(OR(X43="",$K44=0),X43,IF(X43=$I44,$J44,IF(AND(X43&gt;=$J44,X43&lt;=$L44),X43+$M44,X43)))</f>
      </c>
      <c r="Y44">
        <f>IF(OR(Y43="",$K44=0),Y43,IF(Y43=$I44,$J44,IF(AND(Y43&gt;=$J44,Y43&lt;=$L44),Y43+$M44,Y43)))</f>
      </c>
      <c r="Z44">
        <f>IF(OR(Z43="",$K44=0),Z43,IF(Z43=$I44,$J44,IF(AND(Z43&gt;=$J44,Z43&lt;=$L44),Z43+$M44,Z43)))</f>
      </c>
      <c r="AA44">
        <f>IF(OR(AA43="",$K44=0),AA43,IF(AA43=$I44,$J44,IF(AND(AA43&gt;=$J44,AA43&lt;=$L44),AA43+$M44,AA43)))</f>
      </c>
      <c r="AB44">
        <f>IF(OR(AB43="",$K44=0),AB43,IF(AB43=$I44,$J44,IF(AND(AB43&gt;=$J44,AB43&lt;=$L44),AB43+$M44,AB43)))</f>
      </c>
      <c r="AC44">
        <f>IF(OR(AC43="",$K44=0),AC43,IF(AC43=$I44,$J44,IF(AND(AC43&gt;=$J44,AC43&lt;=$L44),AC43+$M44,AC43)))</f>
      </c>
      <c r="AD44">
        <f>IF(OR(AD43="",$K44=0),AD43,IF(AD43=$I44,$J44,IF(AND(AD43&gt;=$J44,AD43&lt;=$L44),AD43+$M44,AD43)))</f>
      </c>
      <c r="AE44">
        <f>IF(OR(AE43="",$K44=0),AE43,IF(AE43=$I44,$J44,IF(AND(AE43&gt;=$J44,AE43&lt;=$L44),AE43+$M44,AE43)))</f>
      </c>
      <c r="AF44">
        <f>IF(OR(AF43="",$K44=0),AF43,IF(AF43=$I44,$J44,IF(AND(AF43&gt;=$J44,AF43&lt;=$L44),AF43+$M44,AF43)))</f>
      </c>
      <c r="AG44">
        <f>IF(OR(AG43="",$K44=0),AG43,IF(AG43=$I44,$J44,IF(AND(AG43&gt;=$J44,AG43&lt;=$L44),AG43+$M44,AG43)))</f>
      </c>
      <c r="AH44">
        <f>IF(OR(AH43="",$K44=0),AH43,IF(AH43=$I44,$J44,IF(AND(AH43&gt;=$J44,AH43&lt;=$L44),AH43+$M44,AH43)))</f>
      </c>
      <c r="AI44">
        <f>IF(OR(AI43="",$K44=0),AI43,IF(AI43=$I44,$J44,IF(AND(AI43&gt;=$J44,AI43&lt;=$L44),AI43+$M44,AI43)))</f>
      </c>
      <c r="AJ44">
        <f>IF(OR(AJ43="",$K44=0),AJ43,IF(AJ43=$I44,$J44,IF(AND(AJ43&gt;=$J44,AJ43&lt;=$L44),AJ43+$M44,AJ43)))</f>
      </c>
      <c r="AK44">
        <f>IF(OR(AK43="",$K44=0),AK43,IF(AK43=$I44,$J44,IF(AND(AK43&gt;=$J44,AK43&lt;=$L44),AK43+$M44,AK43)))</f>
      </c>
      <c r="AL44">
        <f>IF(OR(AL43="",$K44=0),AL43,IF(AL43=$I44,$J44,IF(AND(AL43&gt;=$J44,AL43&lt;=$L44),AL43+$M44,AL43)))</f>
      </c>
      <c r="AM44">
        <f>IF(OR(AM43="",$K44=0),AM43,IF(AM43=$I44,$J44,IF(AND(AM43&gt;=$J44,AM43&lt;=$L44),AM43+$M44,AM43)))</f>
      </c>
      <c r="AN44">
        <f>IF(OR(AN43="",$K44=0),AN43,IF(AN43=$I44,$J44,IF(AND(AN43&gt;=$J44,AN43&lt;=$L44),AN43+$M44,AN43)))</f>
      </c>
      <c r="AO44">
        <f>IF(OR(AO43="",$K44=0),AO43,IF(AO43=$I44,$J44,IF(AND(AO43&gt;=$J44,AO43&lt;=$L44),AO43+$M44,AO43)))</f>
      </c>
      <c r="AP44">
        <f>IF(OR(AP43="",$K44=0),AP43,IF(AP43=$I44,$J44,IF(AND(AP43&gt;=$J44,AP43&lt;=$L44),AP43+$M44,AP43)))</f>
      </c>
      <c r="AQ44">
        <f>IF(OR(AQ43="",$K44=0),AQ43,IF(AQ43=$I44,$J44,IF(AND(AQ43&gt;=$J44,AQ43&lt;=$L44),AQ43+$M44,AQ43)))</f>
      </c>
      <c r="AR44">
        <f>IF(OR(AR43="",$K44=0),AR43,IF(AR43=$I44,$J44,IF(AND(AR43&gt;=$J44,AR43&lt;=$L44),AR43+$M44,AR43)))</f>
      </c>
      <c r="AS44">
        <f>IF(OR(AS43="",$K44=0),AS43,IF(AS43=$I44,$J44,IF(AND(AS43&gt;=$J44,AS43&lt;=$L44),AS43+$M44,AS43)))</f>
      </c>
      <c r="AT44">
        <f>IF(OR(AT43="",$K44=0),AT43,IF(AT43=$I44,$J44,IF(AND(AT43&gt;=$J44,AT43&lt;=$L44),AT43+$M44,AT43)))</f>
      </c>
      <c r="AU44">
        <f>IF(OR(AU43="",$K44=0),AU43,IF(AU43=$I44,$J44,IF(AND(AU43&gt;=$J44,AU43&lt;=$L44),AU43+$M44,AU43)))</f>
      </c>
      <c r="AV44">
        <f>IF(OR(AV43="",$K44=0),AV43,IF(AV43=$I44,$J44,IF(AND(AV43&gt;=$J44,AV43&lt;=$L44),AV43+$M44,AV43)))</f>
      </c>
      <c r="AW44">
        <f>IF(OR(AW43="",$K44=0),AW43,IF(AW43=$I44,$J44,IF(AND(AW43&gt;=$J44,AW43&lt;=$L44),AW43+$M44,AW43)))</f>
      </c>
      <c r="AX44">
        <f>IF(OR(AX43="",$K44=0),AX43,IF(AX43=$I44,$J44,IF(AND(AX43&gt;=$J44,AX43&lt;=$L44),AX43+$M44,AX43)))</f>
      </c>
      <c r="AY44">
        <f>IF(OR(AY43="",$K44=0),AY43,IF(AY43=$I44,$J44,IF(AND(AY43&gt;=$J44,AY43&lt;=$L44),AY43+$M44,AY43)))</f>
      </c>
      <c r="AZ44">
        <f>IF(OR(AZ43="",$K44=0),AZ43,IF(AZ43=$I44,$J44,IF(AND(AZ43&gt;=$J44,AZ43&lt;=$L44),AZ43+$M44,AZ43)))</f>
      </c>
      <c r="BA44">
        <f>IF(OR(BA43="",$K44=0),BA43,IF(BA43=$I44,$J44,IF(AND(BA43&gt;=$J44,BA43&lt;=$L44),BA43+$M44,BA43)))</f>
      </c>
    </row>
    <row r="45" ht="20" customHeight="1">
      <c r="A45" s="9">
        <v>40</v>
      </c>
      <c r="B45" s="25"/>
      <c r="C45" s="26"/>
      <c r="D45" s="26"/>
      <c r="E45" s="26"/>
      <c r="F45" s="26"/>
      <c r="G45" s="27">
        <f>IF(AND($C45="",$D45=""),"",IF(OR($C45="",$D45=""),"Type both players",IF(OR($I45="",$J45=""),"A name is not on the Players tab",IF($C45=$D45,"The same player twice",IF($I45&lt;$J45,"Challenges go up the ladder, so nothing moved",IF($I45-$J45&gt;Settings!$C$5,"More than "&amp;Settings!$C$5&amp;" places up, so nothing moved",IF($E45="","To play",IF($E45="Defender",$D45&amp;" stays at "&amp;$J45,IF((Settings!$C$6="Swap places"),$C45&amp;" and "&amp;$D45&amp;" swap places",$C45&amp;" moves up to "&amp;$J45)))))))))</f>
      </c>
      <c r="I45">
        <f>IF($C45="","",IFERROR(INDEX($N$44:$BA$44,1,MATCH($C45,Players!$B$6:$B$45,0)),""))</f>
      </c>
      <c r="J45">
        <f>IF($D45="","",IFERROR(INDEX($N$44:$BA$44,1,MATCH($D45,Players!$B$6:$B$45,0)),""))</f>
      </c>
      <c r="K45">
        <f>IF(AND($E45="Challenger",ISNUMBER($I45),ISNUMBER($J45),$C45&lt;&gt;$D45),IF(AND($I45&gt;$J45,$I45-$J45&lt;=Settings!$C$5),1,0),0)</f>
      </c>
      <c r="L45">
        <f>IF($K45=0,"",IF((Settings!$C$6="Swap places"),$J45,$I45-1))</f>
      </c>
      <c r="M45">
        <f>IF($K45=0,"",IF((Settings!$C$6="Swap places"),$I45-$J45,1))</f>
      </c>
      <c r="N45">
        <f>IF(OR(N44="",$K45=0),N44,IF(N44=$I45,$J45,IF(AND(N44&gt;=$J45,N44&lt;=$L45),N44+$M45,N44)))</f>
      </c>
      <c r="O45">
        <f>IF(OR(O44="",$K45=0),O44,IF(O44=$I45,$J45,IF(AND(O44&gt;=$J45,O44&lt;=$L45),O44+$M45,O44)))</f>
      </c>
      <c r="P45">
        <f>IF(OR(P44="",$K45=0),P44,IF(P44=$I45,$J45,IF(AND(P44&gt;=$J45,P44&lt;=$L45),P44+$M45,P44)))</f>
      </c>
      <c r="Q45">
        <f>IF(OR(Q44="",$K45=0),Q44,IF(Q44=$I45,$J45,IF(AND(Q44&gt;=$J45,Q44&lt;=$L45),Q44+$M45,Q44)))</f>
      </c>
      <c r="R45">
        <f>IF(OR(R44="",$K45=0),R44,IF(R44=$I45,$J45,IF(AND(R44&gt;=$J45,R44&lt;=$L45),R44+$M45,R44)))</f>
      </c>
      <c r="S45">
        <f>IF(OR(S44="",$K45=0),S44,IF(S44=$I45,$J45,IF(AND(S44&gt;=$J45,S44&lt;=$L45),S44+$M45,S44)))</f>
      </c>
      <c r="T45">
        <f>IF(OR(T44="",$K45=0),T44,IF(T44=$I45,$J45,IF(AND(T44&gt;=$J45,T44&lt;=$L45),T44+$M45,T44)))</f>
      </c>
      <c r="U45">
        <f>IF(OR(U44="",$K45=0),U44,IF(U44=$I45,$J45,IF(AND(U44&gt;=$J45,U44&lt;=$L45),U44+$M45,U44)))</f>
      </c>
      <c r="V45">
        <f>IF(OR(V44="",$K45=0),V44,IF(V44=$I45,$J45,IF(AND(V44&gt;=$J45,V44&lt;=$L45),V44+$M45,V44)))</f>
      </c>
      <c r="W45">
        <f>IF(OR(W44="",$K45=0),W44,IF(W44=$I45,$J45,IF(AND(W44&gt;=$J45,W44&lt;=$L45),W44+$M45,W44)))</f>
      </c>
      <c r="X45">
        <f>IF(OR(X44="",$K45=0),X44,IF(X44=$I45,$J45,IF(AND(X44&gt;=$J45,X44&lt;=$L45),X44+$M45,X44)))</f>
      </c>
      <c r="Y45">
        <f>IF(OR(Y44="",$K45=0),Y44,IF(Y44=$I45,$J45,IF(AND(Y44&gt;=$J45,Y44&lt;=$L45),Y44+$M45,Y44)))</f>
      </c>
      <c r="Z45">
        <f>IF(OR(Z44="",$K45=0),Z44,IF(Z44=$I45,$J45,IF(AND(Z44&gt;=$J45,Z44&lt;=$L45),Z44+$M45,Z44)))</f>
      </c>
      <c r="AA45">
        <f>IF(OR(AA44="",$K45=0),AA44,IF(AA44=$I45,$J45,IF(AND(AA44&gt;=$J45,AA44&lt;=$L45),AA44+$M45,AA44)))</f>
      </c>
      <c r="AB45">
        <f>IF(OR(AB44="",$K45=0),AB44,IF(AB44=$I45,$J45,IF(AND(AB44&gt;=$J45,AB44&lt;=$L45),AB44+$M45,AB44)))</f>
      </c>
      <c r="AC45">
        <f>IF(OR(AC44="",$K45=0),AC44,IF(AC44=$I45,$J45,IF(AND(AC44&gt;=$J45,AC44&lt;=$L45),AC44+$M45,AC44)))</f>
      </c>
      <c r="AD45">
        <f>IF(OR(AD44="",$K45=0),AD44,IF(AD44=$I45,$J45,IF(AND(AD44&gt;=$J45,AD44&lt;=$L45),AD44+$M45,AD44)))</f>
      </c>
      <c r="AE45">
        <f>IF(OR(AE44="",$K45=0),AE44,IF(AE44=$I45,$J45,IF(AND(AE44&gt;=$J45,AE44&lt;=$L45),AE44+$M45,AE44)))</f>
      </c>
      <c r="AF45">
        <f>IF(OR(AF44="",$K45=0),AF44,IF(AF44=$I45,$J45,IF(AND(AF44&gt;=$J45,AF44&lt;=$L45),AF44+$M45,AF44)))</f>
      </c>
      <c r="AG45">
        <f>IF(OR(AG44="",$K45=0),AG44,IF(AG44=$I45,$J45,IF(AND(AG44&gt;=$J45,AG44&lt;=$L45),AG44+$M45,AG44)))</f>
      </c>
      <c r="AH45">
        <f>IF(OR(AH44="",$K45=0),AH44,IF(AH44=$I45,$J45,IF(AND(AH44&gt;=$J45,AH44&lt;=$L45),AH44+$M45,AH44)))</f>
      </c>
      <c r="AI45">
        <f>IF(OR(AI44="",$K45=0),AI44,IF(AI44=$I45,$J45,IF(AND(AI44&gt;=$J45,AI44&lt;=$L45),AI44+$M45,AI44)))</f>
      </c>
      <c r="AJ45">
        <f>IF(OR(AJ44="",$K45=0),AJ44,IF(AJ44=$I45,$J45,IF(AND(AJ44&gt;=$J45,AJ44&lt;=$L45),AJ44+$M45,AJ44)))</f>
      </c>
      <c r="AK45">
        <f>IF(OR(AK44="",$K45=0),AK44,IF(AK44=$I45,$J45,IF(AND(AK44&gt;=$J45,AK44&lt;=$L45),AK44+$M45,AK44)))</f>
      </c>
      <c r="AL45">
        <f>IF(OR(AL44="",$K45=0),AL44,IF(AL44=$I45,$J45,IF(AND(AL44&gt;=$J45,AL44&lt;=$L45),AL44+$M45,AL44)))</f>
      </c>
      <c r="AM45">
        <f>IF(OR(AM44="",$K45=0),AM44,IF(AM44=$I45,$J45,IF(AND(AM44&gt;=$J45,AM44&lt;=$L45),AM44+$M45,AM44)))</f>
      </c>
      <c r="AN45">
        <f>IF(OR(AN44="",$K45=0),AN44,IF(AN44=$I45,$J45,IF(AND(AN44&gt;=$J45,AN44&lt;=$L45),AN44+$M45,AN44)))</f>
      </c>
      <c r="AO45">
        <f>IF(OR(AO44="",$K45=0),AO44,IF(AO44=$I45,$J45,IF(AND(AO44&gt;=$J45,AO44&lt;=$L45),AO44+$M45,AO44)))</f>
      </c>
      <c r="AP45">
        <f>IF(OR(AP44="",$K45=0),AP44,IF(AP44=$I45,$J45,IF(AND(AP44&gt;=$J45,AP44&lt;=$L45),AP44+$M45,AP44)))</f>
      </c>
      <c r="AQ45">
        <f>IF(OR(AQ44="",$K45=0),AQ44,IF(AQ44=$I45,$J45,IF(AND(AQ44&gt;=$J45,AQ44&lt;=$L45),AQ44+$M45,AQ44)))</f>
      </c>
      <c r="AR45">
        <f>IF(OR(AR44="",$K45=0),AR44,IF(AR44=$I45,$J45,IF(AND(AR44&gt;=$J45,AR44&lt;=$L45),AR44+$M45,AR44)))</f>
      </c>
      <c r="AS45">
        <f>IF(OR(AS44="",$K45=0),AS44,IF(AS44=$I45,$J45,IF(AND(AS44&gt;=$J45,AS44&lt;=$L45),AS44+$M45,AS44)))</f>
      </c>
      <c r="AT45">
        <f>IF(OR(AT44="",$K45=0),AT44,IF(AT44=$I45,$J45,IF(AND(AT44&gt;=$J45,AT44&lt;=$L45),AT44+$M45,AT44)))</f>
      </c>
      <c r="AU45">
        <f>IF(OR(AU44="",$K45=0),AU44,IF(AU44=$I45,$J45,IF(AND(AU44&gt;=$J45,AU44&lt;=$L45),AU44+$M45,AU44)))</f>
      </c>
      <c r="AV45">
        <f>IF(OR(AV44="",$K45=0),AV44,IF(AV44=$I45,$J45,IF(AND(AV44&gt;=$J45,AV44&lt;=$L45),AV44+$M45,AV44)))</f>
      </c>
      <c r="AW45">
        <f>IF(OR(AW44="",$K45=0),AW44,IF(AW44=$I45,$J45,IF(AND(AW44&gt;=$J45,AW44&lt;=$L45),AW44+$M45,AW44)))</f>
      </c>
      <c r="AX45">
        <f>IF(OR(AX44="",$K45=0),AX44,IF(AX44=$I45,$J45,IF(AND(AX44&gt;=$J45,AX44&lt;=$L45),AX44+$M45,AX44)))</f>
      </c>
      <c r="AY45">
        <f>IF(OR(AY44="",$K45=0),AY44,IF(AY44=$I45,$J45,IF(AND(AY44&gt;=$J45,AY44&lt;=$L45),AY44+$M45,AY44)))</f>
      </c>
      <c r="AZ45">
        <f>IF(OR(AZ44="",$K45=0),AZ44,IF(AZ44=$I45,$J45,IF(AND(AZ44&gt;=$J45,AZ44&lt;=$L45),AZ44+$M45,AZ44)))</f>
      </c>
      <c r="BA45">
        <f>IF(OR(BA44="",$K45=0),BA44,IF(BA44=$I45,$J45,IF(AND(BA44&gt;=$J45,BA44&lt;=$L45),BA44+$M45,BA44)))</f>
      </c>
    </row>
    <row r="46" ht="20" customHeight="1">
      <c r="A46" s="9">
        <v>41</v>
      </c>
      <c r="B46" s="25"/>
      <c r="C46" s="26"/>
      <c r="D46" s="26"/>
      <c r="E46" s="26"/>
      <c r="F46" s="26"/>
      <c r="G46" s="27">
        <f>IF(AND($C46="",$D46=""),"",IF(OR($C46="",$D46=""),"Type both players",IF(OR($I46="",$J46=""),"A name is not on the Players tab",IF($C46=$D46,"The same player twice",IF($I46&lt;$J46,"Challenges go up the ladder, so nothing moved",IF($I46-$J46&gt;Settings!$C$5,"More than "&amp;Settings!$C$5&amp;" places up, so nothing moved",IF($E46="","To play",IF($E46="Defender",$D46&amp;" stays at "&amp;$J46,IF((Settings!$C$6="Swap places"),$C46&amp;" and "&amp;$D46&amp;" swap places",$C46&amp;" moves up to "&amp;$J46)))))))))</f>
      </c>
      <c r="I46">
        <f>IF($C46="","",IFERROR(INDEX($N$45:$BA$45,1,MATCH($C46,Players!$B$6:$B$45,0)),""))</f>
      </c>
      <c r="J46">
        <f>IF($D46="","",IFERROR(INDEX($N$45:$BA$45,1,MATCH($D46,Players!$B$6:$B$45,0)),""))</f>
      </c>
      <c r="K46">
        <f>IF(AND($E46="Challenger",ISNUMBER($I46),ISNUMBER($J46),$C46&lt;&gt;$D46),IF(AND($I46&gt;$J46,$I46-$J46&lt;=Settings!$C$5),1,0),0)</f>
      </c>
      <c r="L46">
        <f>IF($K46=0,"",IF((Settings!$C$6="Swap places"),$J46,$I46-1))</f>
      </c>
      <c r="M46">
        <f>IF($K46=0,"",IF((Settings!$C$6="Swap places"),$I46-$J46,1))</f>
      </c>
      <c r="N46">
        <f>IF(OR(N45="",$K46=0),N45,IF(N45=$I46,$J46,IF(AND(N45&gt;=$J46,N45&lt;=$L46),N45+$M46,N45)))</f>
      </c>
      <c r="O46">
        <f>IF(OR(O45="",$K46=0),O45,IF(O45=$I46,$J46,IF(AND(O45&gt;=$J46,O45&lt;=$L46),O45+$M46,O45)))</f>
      </c>
      <c r="P46">
        <f>IF(OR(P45="",$K46=0),P45,IF(P45=$I46,$J46,IF(AND(P45&gt;=$J46,P45&lt;=$L46),P45+$M46,P45)))</f>
      </c>
      <c r="Q46">
        <f>IF(OR(Q45="",$K46=0),Q45,IF(Q45=$I46,$J46,IF(AND(Q45&gt;=$J46,Q45&lt;=$L46),Q45+$M46,Q45)))</f>
      </c>
      <c r="R46">
        <f>IF(OR(R45="",$K46=0),R45,IF(R45=$I46,$J46,IF(AND(R45&gt;=$J46,R45&lt;=$L46),R45+$M46,R45)))</f>
      </c>
      <c r="S46">
        <f>IF(OR(S45="",$K46=0),S45,IF(S45=$I46,$J46,IF(AND(S45&gt;=$J46,S45&lt;=$L46),S45+$M46,S45)))</f>
      </c>
      <c r="T46">
        <f>IF(OR(T45="",$K46=0),T45,IF(T45=$I46,$J46,IF(AND(T45&gt;=$J46,T45&lt;=$L46),T45+$M46,T45)))</f>
      </c>
      <c r="U46">
        <f>IF(OR(U45="",$K46=0),U45,IF(U45=$I46,$J46,IF(AND(U45&gt;=$J46,U45&lt;=$L46),U45+$M46,U45)))</f>
      </c>
      <c r="V46">
        <f>IF(OR(V45="",$K46=0),V45,IF(V45=$I46,$J46,IF(AND(V45&gt;=$J46,V45&lt;=$L46),V45+$M46,V45)))</f>
      </c>
      <c r="W46">
        <f>IF(OR(W45="",$K46=0),W45,IF(W45=$I46,$J46,IF(AND(W45&gt;=$J46,W45&lt;=$L46),W45+$M46,W45)))</f>
      </c>
      <c r="X46">
        <f>IF(OR(X45="",$K46=0),X45,IF(X45=$I46,$J46,IF(AND(X45&gt;=$J46,X45&lt;=$L46),X45+$M46,X45)))</f>
      </c>
      <c r="Y46">
        <f>IF(OR(Y45="",$K46=0),Y45,IF(Y45=$I46,$J46,IF(AND(Y45&gt;=$J46,Y45&lt;=$L46),Y45+$M46,Y45)))</f>
      </c>
      <c r="Z46">
        <f>IF(OR(Z45="",$K46=0),Z45,IF(Z45=$I46,$J46,IF(AND(Z45&gt;=$J46,Z45&lt;=$L46),Z45+$M46,Z45)))</f>
      </c>
      <c r="AA46">
        <f>IF(OR(AA45="",$K46=0),AA45,IF(AA45=$I46,$J46,IF(AND(AA45&gt;=$J46,AA45&lt;=$L46),AA45+$M46,AA45)))</f>
      </c>
      <c r="AB46">
        <f>IF(OR(AB45="",$K46=0),AB45,IF(AB45=$I46,$J46,IF(AND(AB45&gt;=$J46,AB45&lt;=$L46),AB45+$M46,AB45)))</f>
      </c>
      <c r="AC46">
        <f>IF(OR(AC45="",$K46=0),AC45,IF(AC45=$I46,$J46,IF(AND(AC45&gt;=$J46,AC45&lt;=$L46),AC45+$M46,AC45)))</f>
      </c>
      <c r="AD46">
        <f>IF(OR(AD45="",$K46=0),AD45,IF(AD45=$I46,$J46,IF(AND(AD45&gt;=$J46,AD45&lt;=$L46),AD45+$M46,AD45)))</f>
      </c>
      <c r="AE46">
        <f>IF(OR(AE45="",$K46=0),AE45,IF(AE45=$I46,$J46,IF(AND(AE45&gt;=$J46,AE45&lt;=$L46),AE45+$M46,AE45)))</f>
      </c>
      <c r="AF46">
        <f>IF(OR(AF45="",$K46=0),AF45,IF(AF45=$I46,$J46,IF(AND(AF45&gt;=$J46,AF45&lt;=$L46),AF45+$M46,AF45)))</f>
      </c>
      <c r="AG46">
        <f>IF(OR(AG45="",$K46=0),AG45,IF(AG45=$I46,$J46,IF(AND(AG45&gt;=$J46,AG45&lt;=$L46),AG45+$M46,AG45)))</f>
      </c>
      <c r="AH46">
        <f>IF(OR(AH45="",$K46=0),AH45,IF(AH45=$I46,$J46,IF(AND(AH45&gt;=$J46,AH45&lt;=$L46),AH45+$M46,AH45)))</f>
      </c>
      <c r="AI46">
        <f>IF(OR(AI45="",$K46=0),AI45,IF(AI45=$I46,$J46,IF(AND(AI45&gt;=$J46,AI45&lt;=$L46),AI45+$M46,AI45)))</f>
      </c>
      <c r="AJ46">
        <f>IF(OR(AJ45="",$K46=0),AJ45,IF(AJ45=$I46,$J46,IF(AND(AJ45&gt;=$J46,AJ45&lt;=$L46),AJ45+$M46,AJ45)))</f>
      </c>
      <c r="AK46">
        <f>IF(OR(AK45="",$K46=0),AK45,IF(AK45=$I46,$J46,IF(AND(AK45&gt;=$J46,AK45&lt;=$L46),AK45+$M46,AK45)))</f>
      </c>
      <c r="AL46">
        <f>IF(OR(AL45="",$K46=0),AL45,IF(AL45=$I46,$J46,IF(AND(AL45&gt;=$J46,AL45&lt;=$L46),AL45+$M46,AL45)))</f>
      </c>
      <c r="AM46">
        <f>IF(OR(AM45="",$K46=0),AM45,IF(AM45=$I46,$J46,IF(AND(AM45&gt;=$J46,AM45&lt;=$L46),AM45+$M46,AM45)))</f>
      </c>
      <c r="AN46">
        <f>IF(OR(AN45="",$K46=0),AN45,IF(AN45=$I46,$J46,IF(AND(AN45&gt;=$J46,AN45&lt;=$L46),AN45+$M46,AN45)))</f>
      </c>
      <c r="AO46">
        <f>IF(OR(AO45="",$K46=0),AO45,IF(AO45=$I46,$J46,IF(AND(AO45&gt;=$J46,AO45&lt;=$L46),AO45+$M46,AO45)))</f>
      </c>
      <c r="AP46">
        <f>IF(OR(AP45="",$K46=0),AP45,IF(AP45=$I46,$J46,IF(AND(AP45&gt;=$J46,AP45&lt;=$L46),AP45+$M46,AP45)))</f>
      </c>
      <c r="AQ46">
        <f>IF(OR(AQ45="",$K46=0),AQ45,IF(AQ45=$I46,$J46,IF(AND(AQ45&gt;=$J46,AQ45&lt;=$L46),AQ45+$M46,AQ45)))</f>
      </c>
      <c r="AR46">
        <f>IF(OR(AR45="",$K46=0),AR45,IF(AR45=$I46,$J46,IF(AND(AR45&gt;=$J46,AR45&lt;=$L46),AR45+$M46,AR45)))</f>
      </c>
      <c r="AS46">
        <f>IF(OR(AS45="",$K46=0),AS45,IF(AS45=$I46,$J46,IF(AND(AS45&gt;=$J46,AS45&lt;=$L46),AS45+$M46,AS45)))</f>
      </c>
      <c r="AT46">
        <f>IF(OR(AT45="",$K46=0),AT45,IF(AT45=$I46,$J46,IF(AND(AT45&gt;=$J46,AT45&lt;=$L46),AT45+$M46,AT45)))</f>
      </c>
      <c r="AU46">
        <f>IF(OR(AU45="",$K46=0),AU45,IF(AU45=$I46,$J46,IF(AND(AU45&gt;=$J46,AU45&lt;=$L46),AU45+$M46,AU45)))</f>
      </c>
      <c r="AV46">
        <f>IF(OR(AV45="",$K46=0),AV45,IF(AV45=$I46,$J46,IF(AND(AV45&gt;=$J46,AV45&lt;=$L46),AV45+$M46,AV45)))</f>
      </c>
      <c r="AW46">
        <f>IF(OR(AW45="",$K46=0),AW45,IF(AW45=$I46,$J46,IF(AND(AW45&gt;=$J46,AW45&lt;=$L46),AW45+$M46,AW45)))</f>
      </c>
      <c r="AX46">
        <f>IF(OR(AX45="",$K46=0),AX45,IF(AX45=$I46,$J46,IF(AND(AX45&gt;=$J46,AX45&lt;=$L46),AX45+$M46,AX45)))</f>
      </c>
      <c r="AY46">
        <f>IF(OR(AY45="",$K46=0),AY45,IF(AY45=$I46,$J46,IF(AND(AY45&gt;=$J46,AY45&lt;=$L46),AY45+$M46,AY45)))</f>
      </c>
      <c r="AZ46">
        <f>IF(OR(AZ45="",$K46=0),AZ45,IF(AZ45=$I46,$J46,IF(AND(AZ45&gt;=$J46,AZ45&lt;=$L46),AZ45+$M46,AZ45)))</f>
      </c>
      <c r="BA46">
        <f>IF(OR(BA45="",$K46=0),BA45,IF(BA45=$I46,$J46,IF(AND(BA45&gt;=$J46,BA45&lt;=$L46),BA45+$M46,BA45)))</f>
      </c>
    </row>
    <row r="47" ht="20" customHeight="1">
      <c r="A47" s="9">
        <v>42</v>
      </c>
      <c r="B47" s="25"/>
      <c r="C47" s="26"/>
      <c r="D47" s="26"/>
      <c r="E47" s="26"/>
      <c r="F47" s="26"/>
      <c r="G47" s="27">
        <f>IF(AND($C47="",$D47=""),"",IF(OR($C47="",$D47=""),"Type both players",IF(OR($I47="",$J47=""),"A name is not on the Players tab",IF($C47=$D47,"The same player twice",IF($I47&lt;$J47,"Challenges go up the ladder, so nothing moved",IF($I47-$J47&gt;Settings!$C$5,"More than "&amp;Settings!$C$5&amp;" places up, so nothing moved",IF($E47="","To play",IF($E47="Defender",$D47&amp;" stays at "&amp;$J47,IF((Settings!$C$6="Swap places"),$C47&amp;" and "&amp;$D47&amp;" swap places",$C47&amp;" moves up to "&amp;$J47)))))))))</f>
      </c>
      <c r="I47">
        <f>IF($C47="","",IFERROR(INDEX($N$46:$BA$46,1,MATCH($C47,Players!$B$6:$B$45,0)),""))</f>
      </c>
      <c r="J47">
        <f>IF($D47="","",IFERROR(INDEX($N$46:$BA$46,1,MATCH($D47,Players!$B$6:$B$45,0)),""))</f>
      </c>
      <c r="K47">
        <f>IF(AND($E47="Challenger",ISNUMBER($I47),ISNUMBER($J47),$C47&lt;&gt;$D47),IF(AND($I47&gt;$J47,$I47-$J47&lt;=Settings!$C$5),1,0),0)</f>
      </c>
      <c r="L47">
        <f>IF($K47=0,"",IF((Settings!$C$6="Swap places"),$J47,$I47-1))</f>
      </c>
      <c r="M47">
        <f>IF($K47=0,"",IF((Settings!$C$6="Swap places"),$I47-$J47,1))</f>
      </c>
      <c r="N47">
        <f>IF(OR(N46="",$K47=0),N46,IF(N46=$I47,$J47,IF(AND(N46&gt;=$J47,N46&lt;=$L47),N46+$M47,N46)))</f>
      </c>
      <c r="O47">
        <f>IF(OR(O46="",$K47=0),O46,IF(O46=$I47,$J47,IF(AND(O46&gt;=$J47,O46&lt;=$L47),O46+$M47,O46)))</f>
      </c>
      <c r="P47">
        <f>IF(OR(P46="",$K47=0),P46,IF(P46=$I47,$J47,IF(AND(P46&gt;=$J47,P46&lt;=$L47),P46+$M47,P46)))</f>
      </c>
      <c r="Q47">
        <f>IF(OR(Q46="",$K47=0),Q46,IF(Q46=$I47,$J47,IF(AND(Q46&gt;=$J47,Q46&lt;=$L47),Q46+$M47,Q46)))</f>
      </c>
      <c r="R47">
        <f>IF(OR(R46="",$K47=0),R46,IF(R46=$I47,$J47,IF(AND(R46&gt;=$J47,R46&lt;=$L47),R46+$M47,R46)))</f>
      </c>
      <c r="S47">
        <f>IF(OR(S46="",$K47=0),S46,IF(S46=$I47,$J47,IF(AND(S46&gt;=$J47,S46&lt;=$L47),S46+$M47,S46)))</f>
      </c>
      <c r="T47">
        <f>IF(OR(T46="",$K47=0),T46,IF(T46=$I47,$J47,IF(AND(T46&gt;=$J47,T46&lt;=$L47),T46+$M47,T46)))</f>
      </c>
      <c r="U47">
        <f>IF(OR(U46="",$K47=0),U46,IF(U46=$I47,$J47,IF(AND(U46&gt;=$J47,U46&lt;=$L47),U46+$M47,U46)))</f>
      </c>
      <c r="V47">
        <f>IF(OR(V46="",$K47=0),V46,IF(V46=$I47,$J47,IF(AND(V46&gt;=$J47,V46&lt;=$L47),V46+$M47,V46)))</f>
      </c>
      <c r="W47">
        <f>IF(OR(W46="",$K47=0),W46,IF(W46=$I47,$J47,IF(AND(W46&gt;=$J47,W46&lt;=$L47),W46+$M47,W46)))</f>
      </c>
      <c r="X47">
        <f>IF(OR(X46="",$K47=0),X46,IF(X46=$I47,$J47,IF(AND(X46&gt;=$J47,X46&lt;=$L47),X46+$M47,X46)))</f>
      </c>
      <c r="Y47">
        <f>IF(OR(Y46="",$K47=0),Y46,IF(Y46=$I47,$J47,IF(AND(Y46&gt;=$J47,Y46&lt;=$L47),Y46+$M47,Y46)))</f>
      </c>
      <c r="Z47">
        <f>IF(OR(Z46="",$K47=0),Z46,IF(Z46=$I47,$J47,IF(AND(Z46&gt;=$J47,Z46&lt;=$L47),Z46+$M47,Z46)))</f>
      </c>
      <c r="AA47">
        <f>IF(OR(AA46="",$K47=0),AA46,IF(AA46=$I47,$J47,IF(AND(AA46&gt;=$J47,AA46&lt;=$L47),AA46+$M47,AA46)))</f>
      </c>
      <c r="AB47">
        <f>IF(OR(AB46="",$K47=0),AB46,IF(AB46=$I47,$J47,IF(AND(AB46&gt;=$J47,AB46&lt;=$L47),AB46+$M47,AB46)))</f>
      </c>
      <c r="AC47">
        <f>IF(OR(AC46="",$K47=0),AC46,IF(AC46=$I47,$J47,IF(AND(AC46&gt;=$J47,AC46&lt;=$L47),AC46+$M47,AC46)))</f>
      </c>
      <c r="AD47">
        <f>IF(OR(AD46="",$K47=0),AD46,IF(AD46=$I47,$J47,IF(AND(AD46&gt;=$J47,AD46&lt;=$L47),AD46+$M47,AD46)))</f>
      </c>
      <c r="AE47">
        <f>IF(OR(AE46="",$K47=0),AE46,IF(AE46=$I47,$J47,IF(AND(AE46&gt;=$J47,AE46&lt;=$L47),AE46+$M47,AE46)))</f>
      </c>
      <c r="AF47">
        <f>IF(OR(AF46="",$K47=0),AF46,IF(AF46=$I47,$J47,IF(AND(AF46&gt;=$J47,AF46&lt;=$L47),AF46+$M47,AF46)))</f>
      </c>
      <c r="AG47">
        <f>IF(OR(AG46="",$K47=0),AG46,IF(AG46=$I47,$J47,IF(AND(AG46&gt;=$J47,AG46&lt;=$L47),AG46+$M47,AG46)))</f>
      </c>
      <c r="AH47">
        <f>IF(OR(AH46="",$K47=0),AH46,IF(AH46=$I47,$J47,IF(AND(AH46&gt;=$J47,AH46&lt;=$L47),AH46+$M47,AH46)))</f>
      </c>
      <c r="AI47">
        <f>IF(OR(AI46="",$K47=0),AI46,IF(AI46=$I47,$J47,IF(AND(AI46&gt;=$J47,AI46&lt;=$L47),AI46+$M47,AI46)))</f>
      </c>
      <c r="AJ47">
        <f>IF(OR(AJ46="",$K47=0),AJ46,IF(AJ46=$I47,$J47,IF(AND(AJ46&gt;=$J47,AJ46&lt;=$L47),AJ46+$M47,AJ46)))</f>
      </c>
      <c r="AK47">
        <f>IF(OR(AK46="",$K47=0),AK46,IF(AK46=$I47,$J47,IF(AND(AK46&gt;=$J47,AK46&lt;=$L47),AK46+$M47,AK46)))</f>
      </c>
      <c r="AL47">
        <f>IF(OR(AL46="",$K47=0),AL46,IF(AL46=$I47,$J47,IF(AND(AL46&gt;=$J47,AL46&lt;=$L47),AL46+$M47,AL46)))</f>
      </c>
      <c r="AM47">
        <f>IF(OR(AM46="",$K47=0),AM46,IF(AM46=$I47,$J47,IF(AND(AM46&gt;=$J47,AM46&lt;=$L47),AM46+$M47,AM46)))</f>
      </c>
      <c r="AN47">
        <f>IF(OR(AN46="",$K47=0),AN46,IF(AN46=$I47,$J47,IF(AND(AN46&gt;=$J47,AN46&lt;=$L47),AN46+$M47,AN46)))</f>
      </c>
      <c r="AO47">
        <f>IF(OR(AO46="",$K47=0),AO46,IF(AO46=$I47,$J47,IF(AND(AO46&gt;=$J47,AO46&lt;=$L47),AO46+$M47,AO46)))</f>
      </c>
      <c r="AP47">
        <f>IF(OR(AP46="",$K47=0),AP46,IF(AP46=$I47,$J47,IF(AND(AP46&gt;=$J47,AP46&lt;=$L47),AP46+$M47,AP46)))</f>
      </c>
      <c r="AQ47">
        <f>IF(OR(AQ46="",$K47=0),AQ46,IF(AQ46=$I47,$J47,IF(AND(AQ46&gt;=$J47,AQ46&lt;=$L47),AQ46+$M47,AQ46)))</f>
      </c>
      <c r="AR47">
        <f>IF(OR(AR46="",$K47=0),AR46,IF(AR46=$I47,$J47,IF(AND(AR46&gt;=$J47,AR46&lt;=$L47),AR46+$M47,AR46)))</f>
      </c>
      <c r="AS47">
        <f>IF(OR(AS46="",$K47=0),AS46,IF(AS46=$I47,$J47,IF(AND(AS46&gt;=$J47,AS46&lt;=$L47),AS46+$M47,AS46)))</f>
      </c>
      <c r="AT47">
        <f>IF(OR(AT46="",$K47=0),AT46,IF(AT46=$I47,$J47,IF(AND(AT46&gt;=$J47,AT46&lt;=$L47),AT46+$M47,AT46)))</f>
      </c>
      <c r="AU47">
        <f>IF(OR(AU46="",$K47=0),AU46,IF(AU46=$I47,$J47,IF(AND(AU46&gt;=$J47,AU46&lt;=$L47),AU46+$M47,AU46)))</f>
      </c>
      <c r="AV47">
        <f>IF(OR(AV46="",$K47=0),AV46,IF(AV46=$I47,$J47,IF(AND(AV46&gt;=$J47,AV46&lt;=$L47),AV46+$M47,AV46)))</f>
      </c>
      <c r="AW47">
        <f>IF(OR(AW46="",$K47=0),AW46,IF(AW46=$I47,$J47,IF(AND(AW46&gt;=$J47,AW46&lt;=$L47),AW46+$M47,AW46)))</f>
      </c>
      <c r="AX47">
        <f>IF(OR(AX46="",$K47=0),AX46,IF(AX46=$I47,$J47,IF(AND(AX46&gt;=$J47,AX46&lt;=$L47),AX46+$M47,AX46)))</f>
      </c>
      <c r="AY47">
        <f>IF(OR(AY46="",$K47=0),AY46,IF(AY46=$I47,$J47,IF(AND(AY46&gt;=$J47,AY46&lt;=$L47),AY46+$M47,AY46)))</f>
      </c>
      <c r="AZ47">
        <f>IF(OR(AZ46="",$K47=0),AZ46,IF(AZ46=$I47,$J47,IF(AND(AZ46&gt;=$J47,AZ46&lt;=$L47),AZ46+$M47,AZ46)))</f>
      </c>
      <c r="BA47">
        <f>IF(OR(BA46="",$K47=0),BA46,IF(BA46=$I47,$J47,IF(AND(BA46&gt;=$J47,BA46&lt;=$L47),BA46+$M47,BA46)))</f>
      </c>
    </row>
    <row r="48" ht="20" customHeight="1">
      <c r="A48" s="9">
        <v>43</v>
      </c>
      <c r="B48" s="25"/>
      <c r="C48" s="26"/>
      <c r="D48" s="26"/>
      <c r="E48" s="26"/>
      <c r="F48" s="26"/>
      <c r="G48" s="27">
        <f>IF(AND($C48="",$D48=""),"",IF(OR($C48="",$D48=""),"Type both players",IF(OR($I48="",$J48=""),"A name is not on the Players tab",IF($C48=$D48,"The same player twice",IF($I48&lt;$J48,"Challenges go up the ladder, so nothing moved",IF($I48-$J48&gt;Settings!$C$5,"More than "&amp;Settings!$C$5&amp;" places up, so nothing moved",IF($E48="","To play",IF($E48="Defender",$D48&amp;" stays at "&amp;$J48,IF((Settings!$C$6="Swap places"),$C48&amp;" and "&amp;$D48&amp;" swap places",$C48&amp;" moves up to "&amp;$J48)))))))))</f>
      </c>
      <c r="I48">
        <f>IF($C48="","",IFERROR(INDEX($N$47:$BA$47,1,MATCH($C48,Players!$B$6:$B$45,0)),""))</f>
      </c>
      <c r="J48">
        <f>IF($D48="","",IFERROR(INDEX($N$47:$BA$47,1,MATCH($D48,Players!$B$6:$B$45,0)),""))</f>
      </c>
      <c r="K48">
        <f>IF(AND($E48="Challenger",ISNUMBER($I48),ISNUMBER($J48),$C48&lt;&gt;$D48),IF(AND($I48&gt;$J48,$I48-$J48&lt;=Settings!$C$5),1,0),0)</f>
      </c>
      <c r="L48">
        <f>IF($K48=0,"",IF((Settings!$C$6="Swap places"),$J48,$I48-1))</f>
      </c>
      <c r="M48">
        <f>IF($K48=0,"",IF((Settings!$C$6="Swap places"),$I48-$J48,1))</f>
      </c>
      <c r="N48">
        <f>IF(OR(N47="",$K48=0),N47,IF(N47=$I48,$J48,IF(AND(N47&gt;=$J48,N47&lt;=$L48),N47+$M48,N47)))</f>
      </c>
      <c r="O48">
        <f>IF(OR(O47="",$K48=0),O47,IF(O47=$I48,$J48,IF(AND(O47&gt;=$J48,O47&lt;=$L48),O47+$M48,O47)))</f>
      </c>
      <c r="P48">
        <f>IF(OR(P47="",$K48=0),P47,IF(P47=$I48,$J48,IF(AND(P47&gt;=$J48,P47&lt;=$L48),P47+$M48,P47)))</f>
      </c>
      <c r="Q48">
        <f>IF(OR(Q47="",$K48=0),Q47,IF(Q47=$I48,$J48,IF(AND(Q47&gt;=$J48,Q47&lt;=$L48),Q47+$M48,Q47)))</f>
      </c>
      <c r="R48">
        <f>IF(OR(R47="",$K48=0),R47,IF(R47=$I48,$J48,IF(AND(R47&gt;=$J48,R47&lt;=$L48),R47+$M48,R47)))</f>
      </c>
      <c r="S48">
        <f>IF(OR(S47="",$K48=0),S47,IF(S47=$I48,$J48,IF(AND(S47&gt;=$J48,S47&lt;=$L48),S47+$M48,S47)))</f>
      </c>
      <c r="T48">
        <f>IF(OR(T47="",$K48=0),T47,IF(T47=$I48,$J48,IF(AND(T47&gt;=$J48,T47&lt;=$L48),T47+$M48,T47)))</f>
      </c>
      <c r="U48">
        <f>IF(OR(U47="",$K48=0),U47,IF(U47=$I48,$J48,IF(AND(U47&gt;=$J48,U47&lt;=$L48),U47+$M48,U47)))</f>
      </c>
      <c r="V48">
        <f>IF(OR(V47="",$K48=0),V47,IF(V47=$I48,$J48,IF(AND(V47&gt;=$J48,V47&lt;=$L48),V47+$M48,V47)))</f>
      </c>
      <c r="W48">
        <f>IF(OR(W47="",$K48=0),W47,IF(W47=$I48,$J48,IF(AND(W47&gt;=$J48,W47&lt;=$L48),W47+$M48,W47)))</f>
      </c>
      <c r="X48">
        <f>IF(OR(X47="",$K48=0),X47,IF(X47=$I48,$J48,IF(AND(X47&gt;=$J48,X47&lt;=$L48),X47+$M48,X47)))</f>
      </c>
      <c r="Y48">
        <f>IF(OR(Y47="",$K48=0),Y47,IF(Y47=$I48,$J48,IF(AND(Y47&gt;=$J48,Y47&lt;=$L48),Y47+$M48,Y47)))</f>
      </c>
      <c r="Z48">
        <f>IF(OR(Z47="",$K48=0),Z47,IF(Z47=$I48,$J48,IF(AND(Z47&gt;=$J48,Z47&lt;=$L48),Z47+$M48,Z47)))</f>
      </c>
      <c r="AA48">
        <f>IF(OR(AA47="",$K48=0),AA47,IF(AA47=$I48,$J48,IF(AND(AA47&gt;=$J48,AA47&lt;=$L48),AA47+$M48,AA47)))</f>
      </c>
      <c r="AB48">
        <f>IF(OR(AB47="",$K48=0),AB47,IF(AB47=$I48,$J48,IF(AND(AB47&gt;=$J48,AB47&lt;=$L48),AB47+$M48,AB47)))</f>
      </c>
      <c r="AC48">
        <f>IF(OR(AC47="",$K48=0),AC47,IF(AC47=$I48,$J48,IF(AND(AC47&gt;=$J48,AC47&lt;=$L48),AC47+$M48,AC47)))</f>
      </c>
      <c r="AD48">
        <f>IF(OR(AD47="",$K48=0),AD47,IF(AD47=$I48,$J48,IF(AND(AD47&gt;=$J48,AD47&lt;=$L48),AD47+$M48,AD47)))</f>
      </c>
      <c r="AE48">
        <f>IF(OR(AE47="",$K48=0),AE47,IF(AE47=$I48,$J48,IF(AND(AE47&gt;=$J48,AE47&lt;=$L48),AE47+$M48,AE47)))</f>
      </c>
      <c r="AF48">
        <f>IF(OR(AF47="",$K48=0),AF47,IF(AF47=$I48,$J48,IF(AND(AF47&gt;=$J48,AF47&lt;=$L48),AF47+$M48,AF47)))</f>
      </c>
      <c r="AG48">
        <f>IF(OR(AG47="",$K48=0),AG47,IF(AG47=$I48,$J48,IF(AND(AG47&gt;=$J48,AG47&lt;=$L48),AG47+$M48,AG47)))</f>
      </c>
      <c r="AH48">
        <f>IF(OR(AH47="",$K48=0),AH47,IF(AH47=$I48,$J48,IF(AND(AH47&gt;=$J48,AH47&lt;=$L48),AH47+$M48,AH47)))</f>
      </c>
      <c r="AI48">
        <f>IF(OR(AI47="",$K48=0),AI47,IF(AI47=$I48,$J48,IF(AND(AI47&gt;=$J48,AI47&lt;=$L48),AI47+$M48,AI47)))</f>
      </c>
      <c r="AJ48">
        <f>IF(OR(AJ47="",$K48=0),AJ47,IF(AJ47=$I48,$J48,IF(AND(AJ47&gt;=$J48,AJ47&lt;=$L48),AJ47+$M48,AJ47)))</f>
      </c>
      <c r="AK48">
        <f>IF(OR(AK47="",$K48=0),AK47,IF(AK47=$I48,$J48,IF(AND(AK47&gt;=$J48,AK47&lt;=$L48),AK47+$M48,AK47)))</f>
      </c>
      <c r="AL48">
        <f>IF(OR(AL47="",$K48=0),AL47,IF(AL47=$I48,$J48,IF(AND(AL47&gt;=$J48,AL47&lt;=$L48),AL47+$M48,AL47)))</f>
      </c>
      <c r="AM48">
        <f>IF(OR(AM47="",$K48=0),AM47,IF(AM47=$I48,$J48,IF(AND(AM47&gt;=$J48,AM47&lt;=$L48),AM47+$M48,AM47)))</f>
      </c>
      <c r="AN48">
        <f>IF(OR(AN47="",$K48=0),AN47,IF(AN47=$I48,$J48,IF(AND(AN47&gt;=$J48,AN47&lt;=$L48),AN47+$M48,AN47)))</f>
      </c>
      <c r="AO48">
        <f>IF(OR(AO47="",$K48=0),AO47,IF(AO47=$I48,$J48,IF(AND(AO47&gt;=$J48,AO47&lt;=$L48),AO47+$M48,AO47)))</f>
      </c>
      <c r="AP48">
        <f>IF(OR(AP47="",$K48=0),AP47,IF(AP47=$I48,$J48,IF(AND(AP47&gt;=$J48,AP47&lt;=$L48),AP47+$M48,AP47)))</f>
      </c>
      <c r="AQ48">
        <f>IF(OR(AQ47="",$K48=0),AQ47,IF(AQ47=$I48,$J48,IF(AND(AQ47&gt;=$J48,AQ47&lt;=$L48),AQ47+$M48,AQ47)))</f>
      </c>
      <c r="AR48">
        <f>IF(OR(AR47="",$K48=0),AR47,IF(AR47=$I48,$J48,IF(AND(AR47&gt;=$J48,AR47&lt;=$L48),AR47+$M48,AR47)))</f>
      </c>
      <c r="AS48">
        <f>IF(OR(AS47="",$K48=0),AS47,IF(AS47=$I48,$J48,IF(AND(AS47&gt;=$J48,AS47&lt;=$L48),AS47+$M48,AS47)))</f>
      </c>
      <c r="AT48">
        <f>IF(OR(AT47="",$K48=0),AT47,IF(AT47=$I48,$J48,IF(AND(AT47&gt;=$J48,AT47&lt;=$L48),AT47+$M48,AT47)))</f>
      </c>
      <c r="AU48">
        <f>IF(OR(AU47="",$K48=0),AU47,IF(AU47=$I48,$J48,IF(AND(AU47&gt;=$J48,AU47&lt;=$L48),AU47+$M48,AU47)))</f>
      </c>
      <c r="AV48">
        <f>IF(OR(AV47="",$K48=0),AV47,IF(AV47=$I48,$J48,IF(AND(AV47&gt;=$J48,AV47&lt;=$L48),AV47+$M48,AV47)))</f>
      </c>
      <c r="AW48">
        <f>IF(OR(AW47="",$K48=0),AW47,IF(AW47=$I48,$J48,IF(AND(AW47&gt;=$J48,AW47&lt;=$L48),AW47+$M48,AW47)))</f>
      </c>
      <c r="AX48">
        <f>IF(OR(AX47="",$K48=0),AX47,IF(AX47=$I48,$J48,IF(AND(AX47&gt;=$J48,AX47&lt;=$L48),AX47+$M48,AX47)))</f>
      </c>
      <c r="AY48">
        <f>IF(OR(AY47="",$K48=0),AY47,IF(AY47=$I48,$J48,IF(AND(AY47&gt;=$J48,AY47&lt;=$L48),AY47+$M48,AY47)))</f>
      </c>
      <c r="AZ48">
        <f>IF(OR(AZ47="",$K48=0),AZ47,IF(AZ47=$I48,$J48,IF(AND(AZ47&gt;=$J48,AZ47&lt;=$L48),AZ47+$M48,AZ47)))</f>
      </c>
      <c r="BA48">
        <f>IF(OR(BA47="",$K48=0),BA47,IF(BA47=$I48,$J48,IF(AND(BA47&gt;=$J48,BA47&lt;=$L48),BA47+$M48,BA47)))</f>
      </c>
    </row>
    <row r="49" ht="20" customHeight="1">
      <c r="A49" s="9">
        <v>44</v>
      </c>
      <c r="B49" s="25"/>
      <c r="C49" s="26"/>
      <c r="D49" s="26"/>
      <c r="E49" s="26"/>
      <c r="F49" s="26"/>
      <c r="G49" s="27">
        <f>IF(AND($C49="",$D49=""),"",IF(OR($C49="",$D49=""),"Type both players",IF(OR($I49="",$J49=""),"A name is not on the Players tab",IF($C49=$D49,"The same player twice",IF($I49&lt;$J49,"Challenges go up the ladder, so nothing moved",IF($I49-$J49&gt;Settings!$C$5,"More than "&amp;Settings!$C$5&amp;" places up, so nothing moved",IF($E49="","To play",IF($E49="Defender",$D49&amp;" stays at "&amp;$J49,IF((Settings!$C$6="Swap places"),$C49&amp;" and "&amp;$D49&amp;" swap places",$C49&amp;" moves up to "&amp;$J49)))))))))</f>
      </c>
      <c r="I49">
        <f>IF($C49="","",IFERROR(INDEX($N$48:$BA$48,1,MATCH($C49,Players!$B$6:$B$45,0)),""))</f>
      </c>
      <c r="J49">
        <f>IF($D49="","",IFERROR(INDEX($N$48:$BA$48,1,MATCH($D49,Players!$B$6:$B$45,0)),""))</f>
      </c>
      <c r="K49">
        <f>IF(AND($E49="Challenger",ISNUMBER($I49),ISNUMBER($J49),$C49&lt;&gt;$D49),IF(AND($I49&gt;$J49,$I49-$J49&lt;=Settings!$C$5),1,0),0)</f>
      </c>
      <c r="L49">
        <f>IF($K49=0,"",IF((Settings!$C$6="Swap places"),$J49,$I49-1))</f>
      </c>
      <c r="M49">
        <f>IF($K49=0,"",IF((Settings!$C$6="Swap places"),$I49-$J49,1))</f>
      </c>
      <c r="N49">
        <f>IF(OR(N48="",$K49=0),N48,IF(N48=$I49,$J49,IF(AND(N48&gt;=$J49,N48&lt;=$L49),N48+$M49,N48)))</f>
      </c>
      <c r="O49">
        <f>IF(OR(O48="",$K49=0),O48,IF(O48=$I49,$J49,IF(AND(O48&gt;=$J49,O48&lt;=$L49),O48+$M49,O48)))</f>
      </c>
      <c r="P49">
        <f>IF(OR(P48="",$K49=0),P48,IF(P48=$I49,$J49,IF(AND(P48&gt;=$J49,P48&lt;=$L49),P48+$M49,P48)))</f>
      </c>
      <c r="Q49">
        <f>IF(OR(Q48="",$K49=0),Q48,IF(Q48=$I49,$J49,IF(AND(Q48&gt;=$J49,Q48&lt;=$L49),Q48+$M49,Q48)))</f>
      </c>
      <c r="R49">
        <f>IF(OR(R48="",$K49=0),R48,IF(R48=$I49,$J49,IF(AND(R48&gt;=$J49,R48&lt;=$L49),R48+$M49,R48)))</f>
      </c>
      <c r="S49">
        <f>IF(OR(S48="",$K49=0),S48,IF(S48=$I49,$J49,IF(AND(S48&gt;=$J49,S48&lt;=$L49),S48+$M49,S48)))</f>
      </c>
      <c r="T49">
        <f>IF(OR(T48="",$K49=0),T48,IF(T48=$I49,$J49,IF(AND(T48&gt;=$J49,T48&lt;=$L49),T48+$M49,T48)))</f>
      </c>
      <c r="U49">
        <f>IF(OR(U48="",$K49=0),U48,IF(U48=$I49,$J49,IF(AND(U48&gt;=$J49,U48&lt;=$L49),U48+$M49,U48)))</f>
      </c>
      <c r="V49">
        <f>IF(OR(V48="",$K49=0),V48,IF(V48=$I49,$J49,IF(AND(V48&gt;=$J49,V48&lt;=$L49),V48+$M49,V48)))</f>
      </c>
      <c r="W49">
        <f>IF(OR(W48="",$K49=0),W48,IF(W48=$I49,$J49,IF(AND(W48&gt;=$J49,W48&lt;=$L49),W48+$M49,W48)))</f>
      </c>
      <c r="X49">
        <f>IF(OR(X48="",$K49=0),X48,IF(X48=$I49,$J49,IF(AND(X48&gt;=$J49,X48&lt;=$L49),X48+$M49,X48)))</f>
      </c>
      <c r="Y49">
        <f>IF(OR(Y48="",$K49=0),Y48,IF(Y48=$I49,$J49,IF(AND(Y48&gt;=$J49,Y48&lt;=$L49),Y48+$M49,Y48)))</f>
      </c>
      <c r="Z49">
        <f>IF(OR(Z48="",$K49=0),Z48,IF(Z48=$I49,$J49,IF(AND(Z48&gt;=$J49,Z48&lt;=$L49),Z48+$M49,Z48)))</f>
      </c>
      <c r="AA49">
        <f>IF(OR(AA48="",$K49=0),AA48,IF(AA48=$I49,$J49,IF(AND(AA48&gt;=$J49,AA48&lt;=$L49),AA48+$M49,AA48)))</f>
      </c>
      <c r="AB49">
        <f>IF(OR(AB48="",$K49=0),AB48,IF(AB48=$I49,$J49,IF(AND(AB48&gt;=$J49,AB48&lt;=$L49),AB48+$M49,AB48)))</f>
      </c>
      <c r="AC49">
        <f>IF(OR(AC48="",$K49=0),AC48,IF(AC48=$I49,$J49,IF(AND(AC48&gt;=$J49,AC48&lt;=$L49),AC48+$M49,AC48)))</f>
      </c>
      <c r="AD49">
        <f>IF(OR(AD48="",$K49=0),AD48,IF(AD48=$I49,$J49,IF(AND(AD48&gt;=$J49,AD48&lt;=$L49),AD48+$M49,AD48)))</f>
      </c>
      <c r="AE49">
        <f>IF(OR(AE48="",$K49=0),AE48,IF(AE48=$I49,$J49,IF(AND(AE48&gt;=$J49,AE48&lt;=$L49),AE48+$M49,AE48)))</f>
      </c>
      <c r="AF49">
        <f>IF(OR(AF48="",$K49=0),AF48,IF(AF48=$I49,$J49,IF(AND(AF48&gt;=$J49,AF48&lt;=$L49),AF48+$M49,AF48)))</f>
      </c>
      <c r="AG49">
        <f>IF(OR(AG48="",$K49=0),AG48,IF(AG48=$I49,$J49,IF(AND(AG48&gt;=$J49,AG48&lt;=$L49),AG48+$M49,AG48)))</f>
      </c>
      <c r="AH49">
        <f>IF(OR(AH48="",$K49=0),AH48,IF(AH48=$I49,$J49,IF(AND(AH48&gt;=$J49,AH48&lt;=$L49),AH48+$M49,AH48)))</f>
      </c>
      <c r="AI49">
        <f>IF(OR(AI48="",$K49=0),AI48,IF(AI48=$I49,$J49,IF(AND(AI48&gt;=$J49,AI48&lt;=$L49),AI48+$M49,AI48)))</f>
      </c>
      <c r="AJ49">
        <f>IF(OR(AJ48="",$K49=0),AJ48,IF(AJ48=$I49,$J49,IF(AND(AJ48&gt;=$J49,AJ48&lt;=$L49),AJ48+$M49,AJ48)))</f>
      </c>
      <c r="AK49">
        <f>IF(OR(AK48="",$K49=0),AK48,IF(AK48=$I49,$J49,IF(AND(AK48&gt;=$J49,AK48&lt;=$L49),AK48+$M49,AK48)))</f>
      </c>
      <c r="AL49">
        <f>IF(OR(AL48="",$K49=0),AL48,IF(AL48=$I49,$J49,IF(AND(AL48&gt;=$J49,AL48&lt;=$L49),AL48+$M49,AL48)))</f>
      </c>
      <c r="AM49">
        <f>IF(OR(AM48="",$K49=0),AM48,IF(AM48=$I49,$J49,IF(AND(AM48&gt;=$J49,AM48&lt;=$L49),AM48+$M49,AM48)))</f>
      </c>
      <c r="AN49">
        <f>IF(OR(AN48="",$K49=0),AN48,IF(AN48=$I49,$J49,IF(AND(AN48&gt;=$J49,AN48&lt;=$L49),AN48+$M49,AN48)))</f>
      </c>
      <c r="AO49">
        <f>IF(OR(AO48="",$K49=0),AO48,IF(AO48=$I49,$J49,IF(AND(AO48&gt;=$J49,AO48&lt;=$L49),AO48+$M49,AO48)))</f>
      </c>
      <c r="AP49">
        <f>IF(OR(AP48="",$K49=0),AP48,IF(AP48=$I49,$J49,IF(AND(AP48&gt;=$J49,AP48&lt;=$L49),AP48+$M49,AP48)))</f>
      </c>
      <c r="AQ49">
        <f>IF(OR(AQ48="",$K49=0),AQ48,IF(AQ48=$I49,$J49,IF(AND(AQ48&gt;=$J49,AQ48&lt;=$L49),AQ48+$M49,AQ48)))</f>
      </c>
      <c r="AR49">
        <f>IF(OR(AR48="",$K49=0),AR48,IF(AR48=$I49,$J49,IF(AND(AR48&gt;=$J49,AR48&lt;=$L49),AR48+$M49,AR48)))</f>
      </c>
      <c r="AS49">
        <f>IF(OR(AS48="",$K49=0),AS48,IF(AS48=$I49,$J49,IF(AND(AS48&gt;=$J49,AS48&lt;=$L49),AS48+$M49,AS48)))</f>
      </c>
      <c r="AT49">
        <f>IF(OR(AT48="",$K49=0),AT48,IF(AT48=$I49,$J49,IF(AND(AT48&gt;=$J49,AT48&lt;=$L49),AT48+$M49,AT48)))</f>
      </c>
      <c r="AU49">
        <f>IF(OR(AU48="",$K49=0),AU48,IF(AU48=$I49,$J49,IF(AND(AU48&gt;=$J49,AU48&lt;=$L49),AU48+$M49,AU48)))</f>
      </c>
      <c r="AV49">
        <f>IF(OR(AV48="",$K49=0),AV48,IF(AV48=$I49,$J49,IF(AND(AV48&gt;=$J49,AV48&lt;=$L49),AV48+$M49,AV48)))</f>
      </c>
      <c r="AW49">
        <f>IF(OR(AW48="",$K49=0),AW48,IF(AW48=$I49,$J49,IF(AND(AW48&gt;=$J49,AW48&lt;=$L49),AW48+$M49,AW48)))</f>
      </c>
      <c r="AX49">
        <f>IF(OR(AX48="",$K49=0),AX48,IF(AX48=$I49,$J49,IF(AND(AX48&gt;=$J49,AX48&lt;=$L49),AX48+$M49,AX48)))</f>
      </c>
      <c r="AY49">
        <f>IF(OR(AY48="",$K49=0),AY48,IF(AY48=$I49,$J49,IF(AND(AY48&gt;=$J49,AY48&lt;=$L49),AY48+$M49,AY48)))</f>
      </c>
      <c r="AZ49">
        <f>IF(OR(AZ48="",$K49=0),AZ48,IF(AZ48=$I49,$J49,IF(AND(AZ48&gt;=$J49,AZ48&lt;=$L49),AZ48+$M49,AZ48)))</f>
      </c>
      <c r="BA49">
        <f>IF(OR(BA48="",$K49=0),BA48,IF(BA48=$I49,$J49,IF(AND(BA48&gt;=$J49,BA48&lt;=$L49),BA48+$M49,BA48)))</f>
      </c>
    </row>
    <row r="50" ht="20" customHeight="1">
      <c r="A50" s="9">
        <v>45</v>
      </c>
      <c r="B50" s="25"/>
      <c r="C50" s="26"/>
      <c r="D50" s="26"/>
      <c r="E50" s="26"/>
      <c r="F50" s="26"/>
      <c r="G50" s="27">
        <f>IF(AND($C50="",$D50=""),"",IF(OR($C50="",$D50=""),"Type both players",IF(OR($I50="",$J50=""),"A name is not on the Players tab",IF($C50=$D50,"The same player twice",IF($I50&lt;$J50,"Challenges go up the ladder, so nothing moved",IF($I50-$J50&gt;Settings!$C$5,"More than "&amp;Settings!$C$5&amp;" places up, so nothing moved",IF($E50="","To play",IF($E50="Defender",$D50&amp;" stays at "&amp;$J50,IF((Settings!$C$6="Swap places"),$C50&amp;" and "&amp;$D50&amp;" swap places",$C50&amp;" moves up to "&amp;$J50)))))))))</f>
      </c>
      <c r="I50">
        <f>IF($C50="","",IFERROR(INDEX($N$49:$BA$49,1,MATCH($C50,Players!$B$6:$B$45,0)),""))</f>
      </c>
      <c r="J50">
        <f>IF($D50="","",IFERROR(INDEX($N$49:$BA$49,1,MATCH($D50,Players!$B$6:$B$45,0)),""))</f>
      </c>
      <c r="K50">
        <f>IF(AND($E50="Challenger",ISNUMBER($I50),ISNUMBER($J50),$C50&lt;&gt;$D50),IF(AND($I50&gt;$J50,$I50-$J50&lt;=Settings!$C$5),1,0),0)</f>
      </c>
      <c r="L50">
        <f>IF($K50=0,"",IF((Settings!$C$6="Swap places"),$J50,$I50-1))</f>
      </c>
      <c r="M50">
        <f>IF($K50=0,"",IF((Settings!$C$6="Swap places"),$I50-$J50,1))</f>
      </c>
      <c r="N50">
        <f>IF(OR(N49="",$K50=0),N49,IF(N49=$I50,$J50,IF(AND(N49&gt;=$J50,N49&lt;=$L50),N49+$M50,N49)))</f>
      </c>
      <c r="O50">
        <f>IF(OR(O49="",$K50=0),O49,IF(O49=$I50,$J50,IF(AND(O49&gt;=$J50,O49&lt;=$L50),O49+$M50,O49)))</f>
      </c>
      <c r="P50">
        <f>IF(OR(P49="",$K50=0),P49,IF(P49=$I50,$J50,IF(AND(P49&gt;=$J50,P49&lt;=$L50),P49+$M50,P49)))</f>
      </c>
      <c r="Q50">
        <f>IF(OR(Q49="",$K50=0),Q49,IF(Q49=$I50,$J50,IF(AND(Q49&gt;=$J50,Q49&lt;=$L50),Q49+$M50,Q49)))</f>
      </c>
      <c r="R50">
        <f>IF(OR(R49="",$K50=0),R49,IF(R49=$I50,$J50,IF(AND(R49&gt;=$J50,R49&lt;=$L50),R49+$M50,R49)))</f>
      </c>
      <c r="S50">
        <f>IF(OR(S49="",$K50=0),S49,IF(S49=$I50,$J50,IF(AND(S49&gt;=$J50,S49&lt;=$L50),S49+$M50,S49)))</f>
      </c>
      <c r="T50">
        <f>IF(OR(T49="",$K50=0),T49,IF(T49=$I50,$J50,IF(AND(T49&gt;=$J50,T49&lt;=$L50),T49+$M50,T49)))</f>
      </c>
      <c r="U50">
        <f>IF(OR(U49="",$K50=0),U49,IF(U49=$I50,$J50,IF(AND(U49&gt;=$J50,U49&lt;=$L50),U49+$M50,U49)))</f>
      </c>
      <c r="V50">
        <f>IF(OR(V49="",$K50=0),V49,IF(V49=$I50,$J50,IF(AND(V49&gt;=$J50,V49&lt;=$L50),V49+$M50,V49)))</f>
      </c>
      <c r="W50">
        <f>IF(OR(W49="",$K50=0),W49,IF(W49=$I50,$J50,IF(AND(W49&gt;=$J50,W49&lt;=$L50),W49+$M50,W49)))</f>
      </c>
      <c r="X50">
        <f>IF(OR(X49="",$K50=0),X49,IF(X49=$I50,$J50,IF(AND(X49&gt;=$J50,X49&lt;=$L50),X49+$M50,X49)))</f>
      </c>
      <c r="Y50">
        <f>IF(OR(Y49="",$K50=0),Y49,IF(Y49=$I50,$J50,IF(AND(Y49&gt;=$J50,Y49&lt;=$L50),Y49+$M50,Y49)))</f>
      </c>
      <c r="Z50">
        <f>IF(OR(Z49="",$K50=0),Z49,IF(Z49=$I50,$J50,IF(AND(Z49&gt;=$J50,Z49&lt;=$L50),Z49+$M50,Z49)))</f>
      </c>
      <c r="AA50">
        <f>IF(OR(AA49="",$K50=0),AA49,IF(AA49=$I50,$J50,IF(AND(AA49&gt;=$J50,AA49&lt;=$L50),AA49+$M50,AA49)))</f>
      </c>
      <c r="AB50">
        <f>IF(OR(AB49="",$K50=0),AB49,IF(AB49=$I50,$J50,IF(AND(AB49&gt;=$J50,AB49&lt;=$L50),AB49+$M50,AB49)))</f>
      </c>
      <c r="AC50">
        <f>IF(OR(AC49="",$K50=0),AC49,IF(AC49=$I50,$J50,IF(AND(AC49&gt;=$J50,AC49&lt;=$L50),AC49+$M50,AC49)))</f>
      </c>
      <c r="AD50">
        <f>IF(OR(AD49="",$K50=0),AD49,IF(AD49=$I50,$J50,IF(AND(AD49&gt;=$J50,AD49&lt;=$L50),AD49+$M50,AD49)))</f>
      </c>
      <c r="AE50">
        <f>IF(OR(AE49="",$K50=0),AE49,IF(AE49=$I50,$J50,IF(AND(AE49&gt;=$J50,AE49&lt;=$L50),AE49+$M50,AE49)))</f>
      </c>
      <c r="AF50">
        <f>IF(OR(AF49="",$K50=0),AF49,IF(AF49=$I50,$J50,IF(AND(AF49&gt;=$J50,AF49&lt;=$L50),AF49+$M50,AF49)))</f>
      </c>
      <c r="AG50">
        <f>IF(OR(AG49="",$K50=0),AG49,IF(AG49=$I50,$J50,IF(AND(AG49&gt;=$J50,AG49&lt;=$L50),AG49+$M50,AG49)))</f>
      </c>
      <c r="AH50">
        <f>IF(OR(AH49="",$K50=0),AH49,IF(AH49=$I50,$J50,IF(AND(AH49&gt;=$J50,AH49&lt;=$L50),AH49+$M50,AH49)))</f>
      </c>
      <c r="AI50">
        <f>IF(OR(AI49="",$K50=0),AI49,IF(AI49=$I50,$J50,IF(AND(AI49&gt;=$J50,AI49&lt;=$L50),AI49+$M50,AI49)))</f>
      </c>
      <c r="AJ50">
        <f>IF(OR(AJ49="",$K50=0),AJ49,IF(AJ49=$I50,$J50,IF(AND(AJ49&gt;=$J50,AJ49&lt;=$L50),AJ49+$M50,AJ49)))</f>
      </c>
      <c r="AK50">
        <f>IF(OR(AK49="",$K50=0),AK49,IF(AK49=$I50,$J50,IF(AND(AK49&gt;=$J50,AK49&lt;=$L50),AK49+$M50,AK49)))</f>
      </c>
      <c r="AL50">
        <f>IF(OR(AL49="",$K50=0),AL49,IF(AL49=$I50,$J50,IF(AND(AL49&gt;=$J50,AL49&lt;=$L50),AL49+$M50,AL49)))</f>
      </c>
      <c r="AM50">
        <f>IF(OR(AM49="",$K50=0),AM49,IF(AM49=$I50,$J50,IF(AND(AM49&gt;=$J50,AM49&lt;=$L50),AM49+$M50,AM49)))</f>
      </c>
      <c r="AN50">
        <f>IF(OR(AN49="",$K50=0),AN49,IF(AN49=$I50,$J50,IF(AND(AN49&gt;=$J50,AN49&lt;=$L50),AN49+$M50,AN49)))</f>
      </c>
      <c r="AO50">
        <f>IF(OR(AO49="",$K50=0),AO49,IF(AO49=$I50,$J50,IF(AND(AO49&gt;=$J50,AO49&lt;=$L50),AO49+$M50,AO49)))</f>
      </c>
      <c r="AP50">
        <f>IF(OR(AP49="",$K50=0),AP49,IF(AP49=$I50,$J50,IF(AND(AP49&gt;=$J50,AP49&lt;=$L50),AP49+$M50,AP49)))</f>
      </c>
      <c r="AQ50">
        <f>IF(OR(AQ49="",$K50=0),AQ49,IF(AQ49=$I50,$J50,IF(AND(AQ49&gt;=$J50,AQ49&lt;=$L50),AQ49+$M50,AQ49)))</f>
      </c>
      <c r="AR50">
        <f>IF(OR(AR49="",$K50=0),AR49,IF(AR49=$I50,$J50,IF(AND(AR49&gt;=$J50,AR49&lt;=$L50),AR49+$M50,AR49)))</f>
      </c>
      <c r="AS50">
        <f>IF(OR(AS49="",$K50=0),AS49,IF(AS49=$I50,$J50,IF(AND(AS49&gt;=$J50,AS49&lt;=$L50),AS49+$M50,AS49)))</f>
      </c>
      <c r="AT50">
        <f>IF(OR(AT49="",$K50=0),AT49,IF(AT49=$I50,$J50,IF(AND(AT49&gt;=$J50,AT49&lt;=$L50),AT49+$M50,AT49)))</f>
      </c>
      <c r="AU50">
        <f>IF(OR(AU49="",$K50=0),AU49,IF(AU49=$I50,$J50,IF(AND(AU49&gt;=$J50,AU49&lt;=$L50),AU49+$M50,AU49)))</f>
      </c>
      <c r="AV50">
        <f>IF(OR(AV49="",$K50=0),AV49,IF(AV49=$I50,$J50,IF(AND(AV49&gt;=$J50,AV49&lt;=$L50),AV49+$M50,AV49)))</f>
      </c>
      <c r="AW50">
        <f>IF(OR(AW49="",$K50=0),AW49,IF(AW49=$I50,$J50,IF(AND(AW49&gt;=$J50,AW49&lt;=$L50),AW49+$M50,AW49)))</f>
      </c>
      <c r="AX50">
        <f>IF(OR(AX49="",$K50=0),AX49,IF(AX49=$I50,$J50,IF(AND(AX49&gt;=$J50,AX49&lt;=$L50),AX49+$M50,AX49)))</f>
      </c>
      <c r="AY50">
        <f>IF(OR(AY49="",$K50=0),AY49,IF(AY49=$I50,$J50,IF(AND(AY49&gt;=$J50,AY49&lt;=$L50),AY49+$M50,AY49)))</f>
      </c>
      <c r="AZ50">
        <f>IF(OR(AZ49="",$K50=0),AZ49,IF(AZ49=$I50,$J50,IF(AND(AZ49&gt;=$J50,AZ49&lt;=$L50),AZ49+$M50,AZ49)))</f>
      </c>
      <c r="BA50">
        <f>IF(OR(BA49="",$K50=0),BA49,IF(BA49=$I50,$J50,IF(AND(BA49&gt;=$J50,BA49&lt;=$L50),BA49+$M50,BA49)))</f>
      </c>
    </row>
    <row r="51" ht="20" customHeight="1">
      <c r="A51" s="9">
        <v>46</v>
      </c>
      <c r="B51" s="25"/>
      <c r="C51" s="26"/>
      <c r="D51" s="26"/>
      <c r="E51" s="26"/>
      <c r="F51" s="26"/>
      <c r="G51" s="27">
        <f>IF(AND($C51="",$D51=""),"",IF(OR($C51="",$D51=""),"Type both players",IF(OR($I51="",$J51=""),"A name is not on the Players tab",IF($C51=$D51,"The same player twice",IF($I51&lt;$J51,"Challenges go up the ladder, so nothing moved",IF($I51-$J51&gt;Settings!$C$5,"More than "&amp;Settings!$C$5&amp;" places up, so nothing moved",IF($E51="","To play",IF($E51="Defender",$D51&amp;" stays at "&amp;$J51,IF((Settings!$C$6="Swap places"),$C51&amp;" and "&amp;$D51&amp;" swap places",$C51&amp;" moves up to "&amp;$J51)))))))))</f>
      </c>
      <c r="I51">
        <f>IF($C51="","",IFERROR(INDEX($N$50:$BA$50,1,MATCH($C51,Players!$B$6:$B$45,0)),""))</f>
      </c>
      <c r="J51">
        <f>IF($D51="","",IFERROR(INDEX($N$50:$BA$50,1,MATCH($D51,Players!$B$6:$B$45,0)),""))</f>
      </c>
      <c r="K51">
        <f>IF(AND($E51="Challenger",ISNUMBER($I51),ISNUMBER($J51),$C51&lt;&gt;$D51),IF(AND($I51&gt;$J51,$I51-$J51&lt;=Settings!$C$5),1,0),0)</f>
      </c>
      <c r="L51">
        <f>IF($K51=0,"",IF((Settings!$C$6="Swap places"),$J51,$I51-1))</f>
      </c>
      <c r="M51">
        <f>IF($K51=0,"",IF((Settings!$C$6="Swap places"),$I51-$J51,1))</f>
      </c>
      <c r="N51">
        <f>IF(OR(N50="",$K51=0),N50,IF(N50=$I51,$J51,IF(AND(N50&gt;=$J51,N50&lt;=$L51),N50+$M51,N50)))</f>
      </c>
      <c r="O51">
        <f>IF(OR(O50="",$K51=0),O50,IF(O50=$I51,$J51,IF(AND(O50&gt;=$J51,O50&lt;=$L51),O50+$M51,O50)))</f>
      </c>
      <c r="P51">
        <f>IF(OR(P50="",$K51=0),P50,IF(P50=$I51,$J51,IF(AND(P50&gt;=$J51,P50&lt;=$L51),P50+$M51,P50)))</f>
      </c>
      <c r="Q51">
        <f>IF(OR(Q50="",$K51=0),Q50,IF(Q50=$I51,$J51,IF(AND(Q50&gt;=$J51,Q50&lt;=$L51),Q50+$M51,Q50)))</f>
      </c>
      <c r="R51">
        <f>IF(OR(R50="",$K51=0),R50,IF(R50=$I51,$J51,IF(AND(R50&gt;=$J51,R50&lt;=$L51),R50+$M51,R50)))</f>
      </c>
      <c r="S51">
        <f>IF(OR(S50="",$K51=0),S50,IF(S50=$I51,$J51,IF(AND(S50&gt;=$J51,S50&lt;=$L51),S50+$M51,S50)))</f>
      </c>
      <c r="T51">
        <f>IF(OR(T50="",$K51=0),T50,IF(T50=$I51,$J51,IF(AND(T50&gt;=$J51,T50&lt;=$L51),T50+$M51,T50)))</f>
      </c>
      <c r="U51">
        <f>IF(OR(U50="",$K51=0),U50,IF(U50=$I51,$J51,IF(AND(U50&gt;=$J51,U50&lt;=$L51),U50+$M51,U50)))</f>
      </c>
      <c r="V51">
        <f>IF(OR(V50="",$K51=0),V50,IF(V50=$I51,$J51,IF(AND(V50&gt;=$J51,V50&lt;=$L51),V50+$M51,V50)))</f>
      </c>
      <c r="W51">
        <f>IF(OR(W50="",$K51=0),W50,IF(W50=$I51,$J51,IF(AND(W50&gt;=$J51,W50&lt;=$L51),W50+$M51,W50)))</f>
      </c>
      <c r="X51">
        <f>IF(OR(X50="",$K51=0),X50,IF(X50=$I51,$J51,IF(AND(X50&gt;=$J51,X50&lt;=$L51),X50+$M51,X50)))</f>
      </c>
      <c r="Y51">
        <f>IF(OR(Y50="",$K51=0),Y50,IF(Y50=$I51,$J51,IF(AND(Y50&gt;=$J51,Y50&lt;=$L51),Y50+$M51,Y50)))</f>
      </c>
      <c r="Z51">
        <f>IF(OR(Z50="",$K51=0),Z50,IF(Z50=$I51,$J51,IF(AND(Z50&gt;=$J51,Z50&lt;=$L51),Z50+$M51,Z50)))</f>
      </c>
      <c r="AA51">
        <f>IF(OR(AA50="",$K51=0),AA50,IF(AA50=$I51,$J51,IF(AND(AA50&gt;=$J51,AA50&lt;=$L51),AA50+$M51,AA50)))</f>
      </c>
      <c r="AB51">
        <f>IF(OR(AB50="",$K51=0),AB50,IF(AB50=$I51,$J51,IF(AND(AB50&gt;=$J51,AB50&lt;=$L51),AB50+$M51,AB50)))</f>
      </c>
      <c r="AC51">
        <f>IF(OR(AC50="",$K51=0),AC50,IF(AC50=$I51,$J51,IF(AND(AC50&gt;=$J51,AC50&lt;=$L51),AC50+$M51,AC50)))</f>
      </c>
      <c r="AD51">
        <f>IF(OR(AD50="",$K51=0),AD50,IF(AD50=$I51,$J51,IF(AND(AD50&gt;=$J51,AD50&lt;=$L51),AD50+$M51,AD50)))</f>
      </c>
      <c r="AE51">
        <f>IF(OR(AE50="",$K51=0),AE50,IF(AE50=$I51,$J51,IF(AND(AE50&gt;=$J51,AE50&lt;=$L51),AE50+$M51,AE50)))</f>
      </c>
      <c r="AF51">
        <f>IF(OR(AF50="",$K51=0),AF50,IF(AF50=$I51,$J51,IF(AND(AF50&gt;=$J51,AF50&lt;=$L51),AF50+$M51,AF50)))</f>
      </c>
      <c r="AG51">
        <f>IF(OR(AG50="",$K51=0),AG50,IF(AG50=$I51,$J51,IF(AND(AG50&gt;=$J51,AG50&lt;=$L51),AG50+$M51,AG50)))</f>
      </c>
      <c r="AH51">
        <f>IF(OR(AH50="",$K51=0),AH50,IF(AH50=$I51,$J51,IF(AND(AH50&gt;=$J51,AH50&lt;=$L51),AH50+$M51,AH50)))</f>
      </c>
      <c r="AI51">
        <f>IF(OR(AI50="",$K51=0),AI50,IF(AI50=$I51,$J51,IF(AND(AI50&gt;=$J51,AI50&lt;=$L51),AI50+$M51,AI50)))</f>
      </c>
      <c r="AJ51">
        <f>IF(OR(AJ50="",$K51=0),AJ50,IF(AJ50=$I51,$J51,IF(AND(AJ50&gt;=$J51,AJ50&lt;=$L51),AJ50+$M51,AJ50)))</f>
      </c>
      <c r="AK51">
        <f>IF(OR(AK50="",$K51=0),AK50,IF(AK50=$I51,$J51,IF(AND(AK50&gt;=$J51,AK50&lt;=$L51),AK50+$M51,AK50)))</f>
      </c>
      <c r="AL51">
        <f>IF(OR(AL50="",$K51=0),AL50,IF(AL50=$I51,$J51,IF(AND(AL50&gt;=$J51,AL50&lt;=$L51),AL50+$M51,AL50)))</f>
      </c>
      <c r="AM51">
        <f>IF(OR(AM50="",$K51=0),AM50,IF(AM50=$I51,$J51,IF(AND(AM50&gt;=$J51,AM50&lt;=$L51),AM50+$M51,AM50)))</f>
      </c>
      <c r="AN51">
        <f>IF(OR(AN50="",$K51=0),AN50,IF(AN50=$I51,$J51,IF(AND(AN50&gt;=$J51,AN50&lt;=$L51),AN50+$M51,AN50)))</f>
      </c>
      <c r="AO51">
        <f>IF(OR(AO50="",$K51=0),AO50,IF(AO50=$I51,$J51,IF(AND(AO50&gt;=$J51,AO50&lt;=$L51),AO50+$M51,AO50)))</f>
      </c>
      <c r="AP51">
        <f>IF(OR(AP50="",$K51=0),AP50,IF(AP50=$I51,$J51,IF(AND(AP50&gt;=$J51,AP50&lt;=$L51),AP50+$M51,AP50)))</f>
      </c>
      <c r="AQ51">
        <f>IF(OR(AQ50="",$K51=0),AQ50,IF(AQ50=$I51,$J51,IF(AND(AQ50&gt;=$J51,AQ50&lt;=$L51),AQ50+$M51,AQ50)))</f>
      </c>
      <c r="AR51">
        <f>IF(OR(AR50="",$K51=0),AR50,IF(AR50=$I51,$J51,IF(AND(AR50&gt;=$J51,AR50&lt;=$L51),AR50+$M51,AR50)))</f>
      </c>
      <c r="AS51">
        <f>IF(OR(AS50="",$K51=0),AS50,IF(AS50=$I51,$J51,IF(AND(AS50&gt;=$J51,AS50&lt;=$L51),AS50+$M51,AS50)))</f>
      </c>
      <c r="AT51">
        <f>IF(OR(AT50="",$K51=0),AT50,IF(AT50=$I51,$J51,IF(AND(AT50&gt;=$J51,AT50&lt;=$L51),AT50+$M51,AT50)))</f>
      </c>
      <c r="AU51">
        <f>IF(OR(AU50="",$K51=0),AU50,IF(AU50=$I51,$J51,IF(AND(AU50&gt;=$J51,AU50&lt;=$L51),AU50+$M51,AU50)))</f>
      </c>
      <c r="AV51">
        <f>IF(OR(AV50="",$K51=0),AV50,IF(AV50=$I51,$J51,IF(AND(AV50&gt;=$J51,AV50&lt;=$L51),AV50+$M51,AV50)))</f>
      </c>
      <c r="AW51">
        <f>IF(OR(AW50="",$K51=0),AW50,IF(AW50=$I51,$J51,IF(AND(AW50&gt;=$J51,AW50&lt;=$L51),AW50+$M51,AW50)))</f>
      </c>
      <c r="AX51">
        <f>IF(OR(AX50="",$K51=0),AX50,IF(AX50=$I51,$J51,IF(AND(AX50&gt;=$J51,AX50&lt;=$L51),AX50+$M51,AX50)))</f>
      </c>
      <c r="AY51">
        <f>IF(OR(AY50="",$K51=0),AY50,IF(AY50=$I51,$J51,IF(AND(AY50&gt;=$J51,AY50&lt;=$L51),AY50+$M51,AY50)))</f>
      </c>
      <c r="AZ51">
        <f>IF(OR(AZ50="",$K51=0),AZ50,IF(AZ50=$I51,$J51,IF(AND(AZ50&gt;=$J51,AZ50&lt;=$L51),AZ50+$M51,AZ50)))</f>
      </c>
      <c r="BA51">
        <f>IF(OR(BA50="",$K51=0),BA50,IF(BA50=$I51,$J51,IF(AND(BA50&gt;=$J51,BA50&lt;=$L51),BA50+$M51,BA50)))</f>
      </c>
    </row>
    <row r="52" ht="20" customHeight="1">
      <c r="A52" s="9">
        <v>47</v>
      </c>
      <c r="B52" s="25"/>
      <c r="C52" s="26"/>
      <c r="D52" s="26"/>
      <c r="E52" s="26"/>
      <c r="F52" s="26"/>
      <c r="G52" s="27">
        <f>IF(AND($C52="",$D52=""),"",IF(OR($C52="",$D52=""),"Type both players",IF(OR($I52="",$J52=""),"A name is not on the Players tab",IF($C52=$D52,"The same player twice",IF($I52&lt;$J52,"Challenges go up the ladder, so nothing moved",IF($I52-$J52&gt;Settings!$C$5,"More than "&amp;Settings!$C$5&amp;" places up, so nothing moved",IF($E52="","To play",IF($E52="Defender",$D52&amp;" stays at "&amp;$J52,IF((Settings!$C$6="Swap places"),$C52&amp;" and "&amp;$D52&amp;" swap places",$C52&amp;" moves up to "&amp;$J52)))))))))</f>
      </c>
      <c r="I52">
        <f>IF($C52="","",IFERROR(INDEX($N$51:$BA$51,1,MATCH($C52,Players!$B$6:$B$45,0)),""))</f>
      </c>
      <c r="J52">
        <f>IF($D52="","",IFERROR(INDEX($N$51:$BA$51,1,MATCH($D52,Players!$B$6:$B$45,0)),""))</f>
      </c>
      <c r="K52">
        <f>IF(AND($E52="Challenger",ISNUMBER($I52),ISNUMBER($J52),$C52&lt;&gt;$D52),IF(AND($I52&gt;$J52,$I52-$J52&lt;=Settings!$C$5),1,0),0)</f>
      </c>
      <c r="L52">
        <f>IF($K52=0,"",IF((Settings!$C$6="Swap places"),$J52,$I52-1))</f>
      </c>
      <c r="M52">
        <f>IF($K52=0,"",IF((Settings!$C$6="Swap places"),$I52-$J52,1))</f>
      </c>
      <c r="N52">
        <f>IF(OR(N51="",$K52=0),N51,IF(N51=$I52,$J52,IF(AND(N51&gt;=$J52,N51&lt;=$L52),N51+$M52,N51)))</f>
      </c>
      <c r="O52">
        <f>IF(OR(O51="",$K52=0),O51,IF(O51=$I52,$J52,IF(AND(O51&gt;=$J52,O51&lt;=$L52),O51+$M52,O51)))</f>
      </c>
      <c r="P52">
        <f>IF(OR(P51="",$K52=0),P51,IF(P51=$I52,$J52,IF(AND(P51&gt;=$J52,P51&lt;=$L52),P51+$M52,P51)))</f>
      </c>
      <c r="Q52">
        <f>IF(OR(Q51="",$K52=0),Q51,IF(Q51=$I52,$J52,IF(AND(Q51&gt;=$J52,Q51&lt;=$L52),Q51+$M52,Q51)))</f>
      </c>
      <c r="R52">
        <f>IF(OR(R51="",$K52=0),R51,IF(R51=$I52,$J52,IF(AND(R51&gt;=$J52,R51&lt;=$L52),R51+$M52,R51)))</f>
      </c>
      <c r="S52">
        <f>IF(OR(S51="",$K52=0),S51,IF(S51=$I52,$J52,IF(AND(S51&gt;=$J52,S51&lt;=$L52),S51+$M52,S51)))</f>
      </c>
      <c r="T52">
        <f>IF(OR(T51="",$K52=0),T51,IF(T51=$I52,$J52,IF(AND(T51&gt;=$J52,T51&lt;=$L52),T51+$M52,T51)))</f>
      </c>
      <c r="U52">
        <f>IF(OR(U51="",$K52=0),U51,IF(U51=$I52,$J52,IF(AND(U51&gt;=$J52,U51&lt;=$L52),U51+$M52,U51)))</f>
      </c>
      <c r="V52">
        <f>IF(OR(V51="",$K52=0),V51,IF(V51=$I52,$J52,IF(AND(V51&gt;=$J52,V51&lt;=$L52),V51+$M52,V51)))</f>
      </c>
      <c r="W52">
        <f>IF(OR(W51="",$K52=0),W51,IF(W51=$I52,$J52,IF(AND(W51&gt;=$J52,W51&lt;=$L52),W51+$M52,W51)))</f>
      </c>
      <c r="X52">
        <f>IF(OR(X51="",$K52=0),X51,IF(X51=$I52,$J52,IF(AND(X51&gt;=$J52,X51&lt;=$L52),X51+$M52,X51)))</f>
      </c>
      <c r="Y52">
        <f>IF(OR(Y51="",$K52=0),Y51,IF(Y51=$I52,$J52,IF(AND(Y51&gt;=$J52,Y51&lt;=$L52),Y51+$M52,Y51)))</f>
      </c>
      <c r="Z52">
        <f>IF(OR(Z51="",$K52=0),Z51,IF(Z51=$I52,$J52,IF(AND(Z51&gt;=$J52,Z51&lt;=$L52),Z51+$M52,Z51)))</f>
      </c>
      <c r="AA52">
        <f>IF(OR(AA51="",$K52=0),AA51,IF(AA51=$I52,$J52,IF(AND(AA51&gt;=$J52,AA51&lt;=$L52),AA51+$M52,AA51)))</f>
      </c>
      <c r="AB52">
        <f>IF(OR(AB51="",$K52=0),AB51,IF(AB51=$I52,$J52,IF(AND(AB51&gt;=$J52,AB51&lt;=$L52),AB51+$M52,AB51)))</f>
      </c>
      <c r="AC52">
        <f>IF(OR(AC51="",$K52=0),AC51,IF(AC51=$I52,$J52,IF(AND(AC51&gt;=$J52,AC51&lt;=$L52),AC51+$M52,AC51)))</f>
      </c>
      <c r="AD52">
        <f>IF(OR(AD51="",$K52=0),AD51,IF(AD51=$I52,$J52,IF(AND(AD51&gt;=$J52,AD51&lt;=$L52),AD51+$M52,AD51)))</f>
      </c>
      <c r="AE52">
        <f>IF(OR(AE51="",$K52=0),AE51,IF(AE51=$I52,$J52,IF(AND(AE51&gt;=$J52,AE51&lt;=$L52),AE51+$M52,AE51)))</f>
      </c>
      <c r="AF52">
        <f>IF(OR(AF51="",$K52=0),AF51,IF(AF51=$I52,$J52,IF(AND(AF51&gt;=$J52,AF51&lt;=$L52),AF51+$M52,AF51)))</f>
      </c>
      <c r="AG52">
        <f>IF(OR(AG51="",$K52=0),AG51,IF(AG51=$I52,$J52,IF(AND(AG51&gt;=$J52,AG51&lt;=$L52),AG51+$M52,AG51)))</f>
      </c>
      <c r="AH52">
        <f>IF(OR(AH51="",$K52=0),AH51,IF(AH51=$I52,$J52,IF(AND(AH51&gt;=$J52,AH51&lt;=$L52),AH51+$M52,AH51)))</f>
      </c>
      <c r="AI52">
        <f>IF(OR(AI51="",$K52=0),AI51,IF(AI51=$I52,$J52,IF(AND(AI51&gt;=$J52,AI51&lt;=$L52),AI51+$M52,AI51)))</f>
      </c>
      <c r="AJ52">
        <f>IF(OR(AJ51="",$K52=0),AJ51,IF(AJ51=$I52,$J52,IF(AND(AJ51&gt;=$J52,AJ51&lt;=$L52),AJ51+$M52,AJ51)))</f>
      </c>
      <c r="AK52">
        <f>IF(OR(AK51="",$K52=0),AK51,IF(AK51=$I52,$J52,IF(AND(AK51&gt;=$J52,AK51&lt;=$L52),AK51+$M52,AK51)))</f>
      </c>
      <c r="AL52">
        <f>IF(OR(AL51="",$K52=0),AL51,IF(AL51=$I52,$J52,IF(AND(AL51&gt;=$J52,AL51&lt;=$L52),AL51+$M52,AL51)))</f>
      </c>
      <c r="AM52">
        <f>IF(OR(AM51="",$K52=0),AM51,IF(AM51=$I52,$J52,IF(AND(AM51&gt;=$J52,AM51&lt;=$L52),AM51+$M52,AM51)))</f>
      </c>
      <c r="AN52">
        <f>IF(OR(AN51="",$K52=0),AN51,IF(AN51=$I52,$J52,IF(AND(AN51&gt;=$J52,AN51&lt;=$L52),AN51+$M52,AN51)))</f>
      </c>
      <c r="AO52">
        <f>IF(OR(AO51="",$K52=0),AO51,IF(AO51=$I52,$J52,IF(AND(AO51&gt;=$J52,AO51&lt;=$L52),AO51+$M52,AO51)))</f>
      </c>
      <c r="AP52">
        <f>IF(OR(AP51="",$K52=0),AP51,IF(AP51=$I52,$J52,IF(AND(AP51&gt;=$J52,AP51&lt;=$L52),AP51+$M52,AP51)))</f>
      </c>
      <c r="AQ52">
        <f>IF(OR(AQ51="",$K52=0),AQ51,IF(AQ51=$I52,$J52,IF(AND(AQ51&gt;=$J52,AQ51&lt;=$L52),AQ51+$M52,AQ51)))</f>
      </c>
      <c r="AR52">
        <f>IF(OR(AR51="",$K52=0),AR51,IF(AR51=$I52,$J52,IF(AND(AR51&gt;=$J52,AR51&lt;=$L52),AR51+$M52,AR51)))</f>
      </c>
      <c r="AS52">
        <f>IF(OR(AS51="",$K52=0),AS51,IF(AS51=$I52,$J52,IF(AND(AS51&gt;=$J52,AS51&lt;=$L52),AS51+$M52,AS51)))</f>
      </c>
      <c r="AT52">
        <f>IF(OR(AT51="",$K52=0),AT51,IF(AT51=$I52,$J52,IF(AND(AT51&gt;=$J52,AT51&lt;=$L52),AT51+$M52,AT51)))</f>
      </c>
      <c r="AU52">
        <f>IF(OR(AU51="",$K52=0),AU51,IF(AU51=$I52,$J52,IF(AND(AU51&gt;=$J52,AU51&lt;=$L52),AU51+$M52,AU51)))</f>
      </c>
      <c r="AV52">
        <f>IF(OR(AV51="",$K52=0),AV51,IF(AV51=$I52,$J52,IF(AND(AV51&gt;=$J52,AV51&lt;=$L52),AV51+$M52,AV51)))</f>
      </c>
      <c r="AW52">
        <f>IF(OR(AW51="",$K52=0),AW51,IF(AW51=$I52,$J52,IF(AND(AW51&gt;=$J52,AW51&lt;=$L52),AW51+$M52,AW51)))</f>
      </c>
      <c r="AX52">
        <f>IF(OR(AX51="",$K52=0),AX51,IF(AX51=$I52,$J52,IF(AND(AX51&gt;=$J52,AX51&lt;=$L52),AX51+$M52,AX51)))</f>
      </c>
      <c r="AY52">
        <f>IF(OR(AY51="",$K52=0),AY51,IF(AY51=$I52,$J52,IF(AND(AY51&gt;=$J52,AY51&lt;=$L52),AY51+$M52,AY51)))</f>
      </c>
      <c r="AZ52">
        <f>IF(OR(AZ51="",$K52=0),AZ51,IF(AZ51=$I52,$J52,IF(AND(AZ51&gt;=$J52,AZ51&lt;=$L52),AZ51+$M52,AZ51)))</f>
      </c>
      <c r="BA52">
        <f>IF(OR(BA51="",$K52=0),BA51,IF(BA51=$I52,$J52,IF(AND(BA51&gt;=$J52,BA51&lt;=$L52),BA51+$M52,BA51)))</f>
      </c>
    </row>
    <row r="53" ht="20" customHeight="1">
      <c r="A53" s="9">
        <v>48</v>
      </c>
      <c r="B53" s="25"/>
      <c r="C53" s="26"/>
      <c r="D53" s="26"/>
      <c r="E53" s="26"/>
      <c r="F53" s="26"/>
      <c r="G53" s="27">
        <f>IF(AND($C53="",$D53=""),"",IF(OR($C53="",$D53=""),"Type both players",IF(OR($I53="",$J53=""),"A name is not on the Players tab",IF($C53=$D53,"The same player twice",IF($I53&lt;$J53,"Challenges go up the ladder, so nothing moved",IF($I53-$J53&gt;Settings!$C$5,"More than "&amp;Settings!$C$5&amp;" places up, so nothing moved",IF($E53="","To play",IF($E53="Defender",$D53&amp;" stays at "&amp;$J53,IF((Settings!$C$6="Swap places"),$C53&amp;" and "&amp;$D53&amp;" swap places",$C53&amp;" moves up to "&amp;$J53)))))))))</f>
      </c>
      <c r="I53">
        <f>IF($C53="","",IFERROR(INDEX($N$52:$BA$52,1,MATCH($C53,Players!$B$6:$B$45,0)),""))</f>
      </c>
      <c r="J53">
        <f>IF($D53="","",IFERROR(INDEX($N$52:$BA$52,1,MATCH($D53,Players!$B$6:$B$45,0)),""))</f>
      </c>
      <c r="K53">
        <f>IF(AND($E53="Challenger",ISNUMBER($I53),ISNUMBER($J53),$C53&lt;&gt;$D53),IF(AND($I53&gt;$J53,$I53-$J53&lt;=Settings!$C$5),1,0),0)</f>
      </c>
      <c r="L53">
        <f>IF($K53=0,"",IF((Settings!$C$6="Swap places"),$J53,$I53-1))</f>
      </c>
      <c r="M53">
        <f>IF($K53=0,"",IF((Settings!$C$6="Swap places"),$I53-$J53,1))</f>
      </c>
      <c r="N53">
        <f>IF(OR(N52="",$K53=0),N52,IF(N52=$I53,$J53,IF(AND(N52&gt;=$J53,N52&lt;=$L53),N52+$M53,N52)))</f>
      </c>
      <c r="O53">
        <f>IF(OR(O52="",$K53=0),O52,IF(O52=$I53,$J53,IF(AND(O52&gt;=$J53,O52&lt;=$L53),O52+$M53,O52)))</f>
      </c>
      <c r="P53">
        <f>IF(OR(P52="",$K53=0),P52,IF(P52=$I53,$J53,IF(AND(P52&gt;=$J53,P52&lt;=$L53),P52+$M53,P52)))</f>
      </c>
      <c r="Q53">
        <f>IF(OR(Q52="",$K53=0),Q52,IF(Q52=$I53,$J53,IF(AND(Q52&gt;=$J53,Q52&lt;=$L53),Q52+$M53,Q52)))</f>
      </c>
      <c r="R53">
        <f>IF(OR(R52="",$K53=0),R52,IF(R52=$I53,$J53,IF(AND(R52&gt;=$J53,R52&lt;=$L53),R52+$M53,R52)))</f>
      </c>
      <c r="S53">
        <f>IF(OR(S52="",$K53=0),S52,IF(S52=$I53,$J53,IF(AND(S52&gt;=$J53,S52&lt;=$L53),S52+$M53,S52)))</f>
      </c>
      <c r="T53">
        <f>IF(OR(T52="",$K53=0),T52,IF(T52=$I53,$J53,IF(AND(T52&gt;=$J53,T52&lt;=$L53),T52+$M53,T52)))</f>
      </c>
      <c r="U53">
        <f>IF(OR(U52="",$K53=0),U52,IF(U52=$I53,$J53,IF(AND(U52&gt;=$J53,U52&lt;=$L53),U52+$M53,U52)))</f>
      </c>
      <c r="V53">
        <f>IF(OR(V52="",$K53=0),V52,IF(V52=$I53,$J53,IF(AND(V52&gt;=$J53,V52&lt;=$L53),V52+$M53,V52)))</f>
      </c>
      <c r="W53">
        <f>IF(OR(W52="",$K53=0),W52,IF(W52=$I53,$J53,IF(AND(W52&gt;=$J53,W52&lt;=$L53),W52+$M53,W52)))</f>
      </c>
      <c r="X53">
        <f>IF(OR(X52="",$K53=0),X52,IF(X52=$I53,$J53,IF(AND(X52&gt;=$J53,X52&lt;=$L53),X52+$M53,X52)))</f>
      </c>
      <c r="Y53">
        <f>IF(OR(Y52="",$K53=0),Y52,IF(Y52=$I53,$J53,IF(AND(Y52&gt;=$J53,Y52&lt;=$L53),Y52+$M53,Y52)))</f>
      </c>
      <c r="Z53">
        <f>IF(OR(Z52="",$K53=0),Z52,IF(Z52=$I53,$J53,IF(AND(Z52&gt;=$J53,Z52&lt;=$L53),Z52+$M53,Z52)))</f>
      </c>
      <c r="AA53">
        <f>IF(OR(AA52="",$K53=0),AA52,IF(AA52=$I53,$J53,IF(AND(AA52&gt;=$J53,AA52&lt;=$L53),AA52+$M53,AA52)))</f>
      </c>
      <c r="AB53">
        <f>IF(OR(AB52="",$K53=0),AB52,IF(AB52=$I53,$J53,IF(AND(AB52&gt;=$J53,AB52&lt;=$L53),AB52+$M53,AB52)))</f>
      </c>
      <c r="AC53">
        <f>IF(OR(AC52="",$K53=0),AC52,IF(AC52=$I53,$J53,IF(AND(AC52&gt;=$J53,AC52&lt;=$L53),AC52+$M53,AC52)))</f>
      </c>
      <c r="AD53">
        <f>IF(OR(AD52="",$K53=0),AD52,IF(AD52=$I53,$J53,IF(AND(AD52&gt;=$J53,AD52&lt;=$L53),AD52+$M53,AD52)))</f>
      </c>
      <c r="AE53">
        <f>IF(OR(AE52="",$K53=0),AE52,IF(AE52=$I53,$J53,IF(AND(AE52&gt;=$J53,AE52&lt;=$L53),AE52+$M53,AE52)))</f>
      </c>
      <c r="AF53">
        <f>IF(OR(AF52="",$K53=0),AF52,IF(AF52=$I53,$J53,IF(AND(AF52&gt;=$J53,AF52&lt;=$L53),AF52+$M53,AF52)))</f>
      </c>
      <c r="AG53">
        <f>IF(OR(AG52="",$K53=0),AG52,IF(AG52=$I53,$J53,IF(AND(AG52&gt;=$J53,AG52&lt;=$L53),AG52+$M53,AG52)))</f>
      </c>
      <c r="AH53">
        <f>IF(OR(AH52="",$K53=0),AH52,IF(AH52=$I53,$J53,IF(AND(AH52&gt;=$J53,AH52&lt;=$L53),AH52+$M53,AH52)))</f>
      </c>
      <c r="AI53">
        <f>IF(OR(AI52="",$K53=0),AI52,IF(AI52=$I53,$J53,IF(AND(AI52&gt;=$J53,AI52&lt;=$L53),AI52+$M53,AI52)))</f>
      </c>
      <c r="AJ53">
        <f>IF(OR(AJ52="",$K53=0),AJ52,IF(AJ52=$I53,$J53,IF(AND(AJ52&gt;=$J53,AJ52&lt;=$L53),AJ52+$M53,AJ52)))</f>
      </c>
      <c r="AK53">
        <f>IF(OR(AK52="",$K53=0),AK52,IF(AK52=$I53,$J53,IF(AND(AK52&gt;=$J53,AK52&lt;=$L53),AK52+$M53,AK52)))</f>
      </c>
      <c r="AL53">
        <f>IF(OR(AL52="",$K53=0),AL52,IF(AL52=$I53,$J53,IF(AND(AL52&gt;=$J53,AL52&lt;=$L53),AL52+$M53,AL52)))</f>
      </c>
      <c r="AM53">
        <f>IF(OR(AM52="",$K53=0),AM52,IF(AM52=$I53,$J53,IF(AND(AM52&gt;=$J53,AM52&lt;=$L53),AM52+$M53,AM52)))</f>
      </c>
      <c r="AN53">
        <f>IF(OR(AN52="",$K53=0),AN52,IF(AN52=$I53,$J53,IF(AND(AN52&gt;=$J53,AN52&lt;=$L53),AN52+$M53,AN52)))</f>
      </c>
      <c r="AO53">
        <f>IF(OR(AO52="",$K53=0),AO52,IF(AO52=$I53,$J53,IF(AND(AO52&gt;=$J53,AO52&lt;=$L53),AO52+$M53,AO52)))</f>
      </c>
      <c r="AP53">
        <f>IF(OR(AP52="",$K53=0),AP52,IF(AP52=$I53,$J53,IF(AND(AP52&gt;=$J53,AP52&lt;=$L53),AP52+$M53,AP52)))</f>
      </c>
      <c r="AQ53">
        <f>IF(OR(AQ52="",$K53=0),AQ52,IF(AQ52=$I53,$J53,IF(AND(AQ52&gt;=$J53,AQ52&lt;=$L53),AQ52+$M53,AQ52)))</f>
      </c>
      <c r="AR53">
        <f>IF(OR(AR52="",$K53=0),AR52,IF(AR52=$I53,$J53,IF(AND(AR52&gt;=$J53,AR52&lt;=$L53),AR52+$M53,AR52)))</f>
      </c>
      <c r="AS53">
        <f>IF(OR(AS52="",$K53=0),AS52,IF(AS52=$I53,$J53,IF(AND(AS52&gt;=$J53,AS52&lt;=$L53),AS52+$M53,AS52)))</f>
      </c>
      <c r="AT53">
        <f>IF(OR(AT52="",$K53=0),AT52,IF(AT52=$I53,$J53,IF(AND(AT52&gt;=$J53,AT52&lt;=$L53),AT52+$M53,AT52)))</f>
      </c>
      <c r="AU53">
        <f>IF(OR(AU52="",$K53=0),AU52,IF(AU52=$I53,$J53,IF(AND(AU52&gt;=$J53,AU52&lt;=$L53),AU52+$M53,AU52)))</f>
      </c>
      <c r="AV53">
        <f>IF(OR(AV52="",$K53=0),AV52,IF(AV52=$I53,$J53,IF(AND(AV52&gt;=$J53,AV52&lt;=$L53),AV52+$M53,AV52)))</f>
      </c>
      <c r="AW53">
        <f>IF(OR(AW52="",$K53=0),AW52,IF(AW52=$I53,$J53,IF(AND(AW52&gt;=$J53,AW52&lt;=$L53),AW52+$M53,AW52)))</f>
      </c>
      <c r="AX53">
        <f>IF(OR(AX52="",$K53=0),AX52,IF(AX52=$I53,$J53,IF(AND(AX52&gt;=$J53,AX52&lt;=$L53),AX52+$M53,AX52)))</f>
      </c>
      <c r="AY53">
        <f>IF(OR(AY52="",$K53=0),AY52,IF(AY52=$I53,$J53,IF(AND(AY52&gt;=$J53,AY52&lt;=$L53),AY52+$M53,AY52)))</f>
      </c>
      <c r="AZ53">
        <f>IF(OR(AZ52="",$K53=0),AZ52,IF(AZ52=$I53,$J53,IF(AND(AZ52&gt;=$J53,AZ52&lt;=$L53),AZ52+$M53,AZ52)))</f>
      </c>
      <c r="BA53">
        <f>IF(OR(BA52="",$K53=0),BA52,IF(BA52=$I53,$J53,IF(AND(BA52&gt;=$J53,BA52&lt;=$L53),BA52+$M53,BA52)))</f>
      </c>
    </row>
    <row r="54" ht="20" customHeight="1">
      <c r="A54" s="9">
        <v>49</v>
      </c>
      <c r="B54" s="25"/>
      <c r="C54" s="26"/>
      <c r="D54" s="26"/>
      <c r="E54" s="26"/>
      <c r="F54" s="26"/>
      <c r="G54" s="27">
        <f>IF(AND($C54="",$D54=""),"",IF(OR($C54="",$D54=""),"Type both players",IF(OR($I54="",$J54=""),"A name is not on the Players tab",IF($C54=$D54,"The same player twice",IF($I54&lt;$J54,"Challenges go up the ladder, so nothing moved",IF($I54-$J54&gt;Settings!$C$5,"More than "&amp;Settings!$C$5&amp;" places up, so nothing moved",IF($E54="","To play",IF($E54="Defender",$D54&amp;" stays at "&amp;$J54,IF((Settings!$C$6="Swap places"),$C54&amp;" and "&amp;$D54&amp;" swap places",$C54&amp;" moves up to "&amp;$J54)))))))))</f>
      </c>
      <c r="I54">
        <f>IF($C54="","",IFERROR(INDEX($N$53:$BA$53,1,MATCH($C54,Players!$B$6:$B$45,0)),""))</f>
      </c>
      <c r="J54">
        <f>IF($D54="","",IFERROR(INDEX($N$53:$BA$53,1,MATCH($D54,Players!$B$6:$B$45,0)),""))</f>
      </c>
      <c r="K54">
        <f>IF(AND($E54="Challenger",ISNUMBER($I54),ISNUMBER($J54),$C54&lt;&gt;$D54),IF(AND($I54&gt;$J54,$I54-$J54&lt;=Settings!$C$5),1,0),0)</f>
      </c>
      <c r="L54">
        <f>IF($K54=0,"",IF((Settings!$C$6="Swap places"),$J54,$I54-1))</f>
      </c>
      <c r="M54">
        <f>IF($K54=0,"",IF((Settings!$C$6="Swap places"),$I54-$J54,1))</f>
      </c>
      <c r="N54">
        <f>IF(OR(N53="",$K54=0),N53,IF(N53=$I54,$J54,IF(AND(N53&gt;=$J54,N53&lt;=$L54),N53+$M54,N53)))</f>
      </c>
      <c r="O54">
        <f>IF(OR(O53="",$K54=0),O53,IF(O53=$I54,$J54,IF(AND(O53&gt;=$J54,O53&lt;=$L54),O53+$M54,O53)))</f>
      </c>
      <c r="P54">
        <f>IF(OR(P53="",$K54=0),P53,IF(P53=$I54,$J54,IF(AND(P53&gt;=$J54,P53&lt;=$L54),P53+$M54,P53)))</f>
      </c>
      <c r="Q54">
        <f>IF(OR(Q53="",$K54=0),Q53,IF(Q53=$I54,$J54,IF(AND(Q53&gt;=$J54,Q53&lt;=$L54),Q53+$M54,Q53)))</f>
      </c>
      <c r="R54">
        <f>IF(OR(R53="",$K54=0),R53,IF(R53=$I54,$J54,IF(AND(R53&gt;=$J54,R53&lt;=$L54),R53+$M54,R53)))</f>
      </c>
      <c r="S54">
        <f>IF(OR(S53="",$K54=0),S53,IF(S53=$I54,$J54,IF(AND(S53&gt;=$J54,S53&lt;=$L54),S53+$M54,S53)))</f>
      </c>
      <c r="T54">
        <f>IF(OR(T53="",$K54=0),T53,IF(T53=$I54,$J54,IF(AND(T53&gt;=$J54,T53&lt;=$L54),T53+$M54,T53)))</f>
      </c>
      <c r="U54">
        <f>IF(OR(U53="",$K54=0),U53,IF(U53=$I54,$J54,IF(AND(U53&gt;=$J54,U53&lt;=$L54),U53+$M54,U53)))</f>
      </c>
      <c r="V54">
        <f>IF(OR(V53="",$K54=0),V53,IF(V53=$I54,$J54,IF(AND(V53&gt;=$J54,V53&lt;=$L54),V53+$M54,V53)))</f>
      </c>
      <c r="W54">
        <f>IF(OR(W53="",$K54=0),W53,IF(W53=$I54,$J54,IF(AND(W53&gt;=$J54,W53&lt;=$L54),W53+$M54,W53)))</f>
      </c>
      <c r="X54">
        <f>IF(OR(X53="",$K54=0),X53,IF(X53=$I54,$J54,IF(AND(X53&gt;=$J54,X53&lt;=$L54),X53+$M54,X53)))</f>
      </c>
      <c r="Y54">
        <f>IF(OR(Y53="",$K54=0),Y53,IF(Y53=$I54,$J54,IF(AND(Y53&gt;=$J54,Y53&lt;=$L54),Y53+$M54,Y53)))</f>
      </c>
      <c r="Z54">
        <f>IF(OR(Z53="",$K54=0),Z53,IF(Z53=$I54,$J54,IF(AND(Z53&gt;=$J54,Z53&lt;=$L54),Z53+$M54,Z53)))</f>
      </c>
      <c r="AA54">
        <f>IF(OR(AA53="",$K54=0),AA53,IF(AA53=$I54,$J54,IF(AND(AA53&gt;=$J54,AA53&lt;=$L54),AA53+$M54,AA53)))</f>
      </c>
      <c r="AB54">
        <f>IF(OR(AB53="",$K54=0),AB53,IF(AB53=$I54,$J54,IF(AND(AB53&gt;=$J54,AB53&lt;=$L54),AB53+$M54,AB53)))</f>
      </c>
      <c r="AC54">
        <f>IF(OR(AC53="",$K54=0),AC53,IF(AC53=$I54,$J54,IF(AND(AC53&gt;=$J54,AC53&lt;=$L54),AC53+$M54,AC53)))</f>
      </c>
      <c r="AD54">
        <f>IF(OR(AD53="",$K54=0),AD53,IF(AD53=$I54,$J54,IF(AND(AD53&gt;=$J54,AD53&lt;=$L54),AD53+$M54,AD53)))</f>
      </c>
      <c r="AE54">
        <f>IF(OR(AE53="",$K54=0),AE53,IF(AE53=$I54,$J54,IF(AND(AE53&gt;=$J54,AE53&lt;=$L54),AE53+$M54,AE53)))</f>
      </c>
      <c r="AF54">
        <f>IF(OR(AF53="",$K54=0),AF53,IF(AF53=$I54,$J54,IF(AND(AF53&gt;=$J54,AF53&lt;=$L54),AF53+$M54,AF53)))</f>
      </c>
      <c r="AG54">
        <f>IF(OR(AG53="",$K54=0),AG53,IF(AG53=$I54,$J54,IF(AND(AG53&gt;=$J54,AG53&lt;=$L54),AG53+$M54,AG53)))</f>
      </c>
      <c r="AH54">
        <f>IF(OR(AH53="",$K54=0),AH53,IF(AH53=$I54,$J54,IF(AND(AH53&gt;=$J54,AH53&lt;=$L54),AH53+$M54,AH53)))</f>
      </c>
      <c r="AI54">
        <f>IF(OR(AI53="",$K54=0),AI53,IF(AI53=$I54,$J54,IF(AND(AI53&gt;=$J54,AI53&lt;=$L54),AI53+$M54,AI53)))</f>
      </c>
      <c r="AJ54">
        <f>IF(OR(AJ53="",$K54=0),AJ53,IF(AJ53=$I54,$J54,IF(AND(AJ53&gt;=$J54,AJ53&lt;=$L54),AJ53+$M54,AJ53)))</f>
      </c>
      <c r="AK54">
        <f>IF(OR(AK53="",$K54=0),AK53,IF(AK53=$I54,$J54,IF(AND(AK53&gt;=$J54,AK53&lt;=$L54),AK53+$M54,AK53)))</f>
      </c>
      <c r="AL54">
        <f>IF(OR(AL53="",$K54=0),AL53,IF(AL53=$I54,$J54,IF(AND(AL53&gt;=$J54,AL53&lt;=$L54),AL53+$M54,AL53)))</f>
      </c>
      <c r="AM54">
        <f>IF(OR(AM53="",$K54=0),AM53,IF(AM53=$I54,$J54,IF(AND(AM53&gt;=$J54,AM53&lt;=$L54),AM53+$M54,AM53)))</f>
      </c>
      <c r="AN54">
        <f>IF(OR(AN53="",$K54=0),AN53,IF(AN53=$I54,$J54,IF(AND(AN53&gt;=$J54,AN53&lt;=$L54),AN53+$M54,AN53)))</f>
      </c>
      <c r="AO54">
        <f>IF(OR(AO53="",$K54=0),AO53,IF(AO53=$I54,$J54,IF(AND(AO53&gt;=$J54,AO53&lt;=$L54),AO53+$M54,AO53)))</f>
      </c>
      <c r="AP54">
        <f>IF(OR(AP53="",$K54=0),AP53,IF(AP53=$I54,$J54,IF(AND(AP53&gt;=$J54,AP53&lt;=$L54),AP53+$M54,AP53)))</f>
      </c>
      <c r="AQ54">
        <f>IF(OR(AQ53="",$K54=0),AQ53,IF(AQ53=$I54,$J54,IF(AND(AQ53&gt;=$J54,AQ53&lt;=$L54),AQ53+$M54,AQ53)))</f>
      </c>
      <c r="AR54">
        <f>IF(OR(AR53="",$K54=0),AR53,IF(AR53=$I54,$J54,IF(AND(AR53&gt;=$J54,AR53&lt;=$L54),AR53+$M54,AR53)))</f>
      </c>
      <c r="AS54">
        <f>IF(OR(AS53="",$K54=0),AS53,IF(AS53=$I54,$J54,IF(AND(AS53&gt;=$J54,AS53&lt;=$L54),AS53+$M54,AS53)))</f>
      </c>
      <c r="AT54">
        <f>IF(OR(AT53="",$K54=0),AT53,IF(AT53=$I54,$J54,IF(AND(AT53&gt;=$J54,AT53&lt;=$L54),AT53+$M54,AT53)))</f>
      </c>
      <c r="AU54">
        <f>IF(OR(AU53="",$K54=0),AU53,IF(AU53=$I54,$J54,IF(AND(AU53&gt;=$J54,AU53&lt;=$L54),AU53+$M54,AU53)))</f>
      </c>
      <c r="AV54">
        <f>IF(OR(AV53="",$K54=0),AV53,IF(AV53=$I54,$J54,IF(AND(AV53&gt;=$J54,AV53&lt;=$L54),AV53+$M54,AV53)))</f>
      </c>
      <c r="AW54">
        <f>IF(OR(AW53="",$K54=0),AW53,IF(AW53=$I54,$J54,IF(AND(AW53&gt;=$J54,AW53&lt;=$L54),AW53+$M54,AW53)))</f>
      </c>
      <c r="AX54">
        <f>IF(OR(AX53="",$K54=0),AX53,IF(AX53=$I54,$J54,IF(AND(AX53&gt;=$J54,AX53&lt;=$L54),AX53+$M54,AX53)))</f>
      </c>
      <c r="AY54">
        <f>IF(OR(AY53="",$K54=0),AY53,IF(AY53=$I54,$J54,IF(AND(AY53&gt;=$J54,AY53&lt;=$L54),AY53+$M54,AY53)))</f>
      </c>
      <c r="AZ54">
        <f>IF(OR(AZ53="",$K54=0),AZ53,IF(AZ53=$I54,$J54,IF(AND(AZ53&gt;=$J54,AZ53&lt;=$L54),AZ53+$M54,AZ53)))</f>
      </c>
      <c r="BA54">
        <f>IF(OR(BA53="",$K54=0),BA53,IF(BA53=$I54,$J54,IF(AND(BA53&gt;=$J54,BA53&lt;=$L54),BA53+$M54,BA53)))</f>
      </c>
    </row>
    <row r="55" ht="20" customHeight="1">
      <c r="A55" s="9">
        <v>50</v>
      </c>
      <c r="B55" s="25"/>
      <c r="C55" s="26"/>
      <c r="D55" s="26"/>
      <c r="E55" s="26"/>
      <c r="F55" s="26"/>
      <c r="G55" s="27">
        <f>IF(AND($C55="",$D55=""),"",IF(OR($C55="",$D55=""),"Type both players",IF(OR($I55="",$J55=""),"A name is not on the Players tab",IF($C55=$D55,"The same player twice",IF($I55&lt;$J55,"Challenges go up the ladder, so nothing moved",IF($I55-$J55&gt;Settings!$C$5,"More than "&amp;Settings!$C$5&amp;" places up, so nothing moved",IF($E55="","To play",IF($E55="Defender",$D55&amp;" stays at "&amp;$J55,IF((Settings!$C$6="Swap places"),$C55&amp;" and "&amp;$D55&amp;" swap places",$C55&amp;" moves up to "&amp;$J55)))))))))</f>
      </c>
      <c r="I55">
        <f>IF($C55="","",IFERROR(INDEX($N$54:$BA$54,1,MATCH($C55,Players!$B$6:$B$45,0)),""))</f>
      </c>
      <c r="J55">
        <f>IF($D55="","",IFERROR(INDEX($N$54:$BA$54,1,MATCH($D55,Players!$B$6:$B$45,0)),""))</f>
      </c>
      <c r="K55">
        <f>IF(AND($E55="Challenger",ISNUMBER($I55),ISNUMBER($J55),$C55&lt;&gt;$D55),IF(AND($I55&gt;$J55,$I55-$J55&lt;=Settings!$C$5),1,0),0)</f>
      </c>
      <c r="L55">
        <f>IF($K55=0,"",IF((Settings!$C$6="Swap places"),$J55,$I55-1))</f>
      </c>
      <c r="M55">
        <f>IF($K55=0,"",IF((Settings!$C$6="Swap places"),$I55-$J55,1))</f>
      </c>
      <c r="N55">
        <f>IF(OR(N54="",$K55=0),N54,IF(N54=$I55,$J55,IF(AND(N54&gt;=$J55,N54&lt;=$L55),N54+$M55,N54)))</f>
      </c>
      <c r="O55">
        <f>IF(OR(O54="",$K55=0),O54,IF(O54=$I55,$J55,IF(AND(O54&gt;=$J55,O54&lt;=$L55),O54+$M55,O54)))</f>
      </c>
      <c r="P55">
        <f>IF(OR(P54="",$K55=0),P54,IF(P54=$I55,$J55,IF(AND(P54&gt;=$J55,P54&lt;=$L55),P54+$M55,P54)))</f>
      </c>
      <c r="Q55">
        <f>IF(OR(Q54="",$K55=0),Q54,IF(Q54=$I55,$J55,IF(AND(Q54&gt;=$J55,Q54&lt;=$L55),Q54+$M55,Q54)))</f>
      </c>
      <c r="R55">
        <f>IF(OR(R54="",$K55=0),R54,IF(R54=$I55,$J55,IF(AND(R54&gt;=$J55,R54&lt;=$L55),R54+$M55,R54)))</f>
      </c>
      <c r="S55">
        <f>IF(OR(S54="",$K55=0),S54,IF(S54=$I55,$J55,IF(AND(S54&gt;=$J55,S54&lt;=$L55),S54+$M55,S54)))</f>
      </c>
      <c r="T55">
        <f>IF(OR(T54="",$K55=0),T54,IF(T54=$I55,$J55,IF(AND(T54&gt;=$J55,T54&lt;=$L55),T54+$M55,T54)))</f>
      </c>
      <c r="U55">
        <f>IF(OR(U54="",$K55=0),U54,IF(U54=$I55,$J55,IF(AND(U54&gt;=$J55,U54&lt;=$L55),U54+$M55,U54)))</f>
      </c>
      <c r="V55">
        <f>IF(OR(V54="",$K55=0),V54,IF(V54=$I55,$J55,IF(AND(V54&gt;=$J55,V54&lt;=$L55),V54+$M55,V54)))</f>
      </c>
      <c r="W55">
        <f>IF(OR(W54="",$K55=0),W54,IF(W54=$I55,$J55,IF(AND(W54&gt;=$J55,W54&lt;=$L55),W54+$M55,W54)))</f>
      </c>
      <c r="X55">
        <f>IF(OR(X54="",$K55=0),X54,IF(X54=$I55,$J55,IF(AND(X54&gt;=$J55,X54&lt;=$L55),X54+$M55,X54)))</f>
      </c>
      <c r="Y55">
        <f>IF(OR(Y54="",$K55=0),Y54,IF(Y54=$I55,$J55,IF(AND(Y54&gt;=$J55,Y54&lt;=$L55),Y54+$M55,Y54)))</f>
      </c>
      <c r="Z55">
        <f>IF(OR(Z54="",$K55=0),Z54,IF(Z54=$I55,$J55,IF(AND(Z54&gt;=$J55,Z54&lt;=$L55),Z54+$M55,Z54)))</f>
      </c>
      <c r="AA55">
        <f>IF(OR(AA54="",$K55=0),AA54,IF(AA54=$I55,$J55,IF(AND(AA54&gt;=$J55,AA54&lt;=$L55),AA54+$M55,AA54)))</f>
      </c>
      <c r="AB55">
        <f>IF(OR(AB54="",$K55=0),AB54,IF(AB54=$I55,$J55,IF(AND(AB54&gt;=$J55,AB54&lt;=$L55),AB54+$M55,AB54)))</f>
      </c>
      <c r="AC55">
        <f>IF(OR(AC54="",$K55=0),AC54,IF(AC54=$I55,$J55,IF(AND(AC54&gt;=$J55,AC54&lt;=$L55),AC54+$M55,AC54)))</f>
      </c>
      <c r="AD55">
        <f>IF(OR(AD54="",$K55=0),AD54,IF(AD54=$I55,$J55,IF(AND(AD54&gt;=$J55,AD54&lt;=$L55),AD54+$M55,AD54)))</f>
      </c>
      <c r="AE55">
        <f>IF(OR(AE54="",$K55=0),AE54,IF(AE54=$I55,$J55,IF(AND(AE54&gt;=$J55,AE54&lt;=$L55),AE54+$M55,AE54)))</f>
      </c>
      <c r="AF55">
        <f>IF(OR(AF54="",$K55=0),AF54,IF(AF54=$I55,$J55,IF(AND(AF54&gt;=$J55,AF54&lt;=$L55),AF54+$M55,AF54)))</f>
      </c>
      <c r="AG55">
        <f>IF(OR(AG54="",$K55=0),AG54,IF(AG54=$I55,$J55,IF(AND(AG54&gt;=$J55,AG54&lt;=$L55),AG54+$M55,AG54)))</f>
      </c>
      <c r="AH55">
        <f>IF(OR(AH54="",$K55=0),AH54,IF(AH54=$I55,$J55,IF(AND(AH54&gt;=$J55,AH54&lt;=$L55),AH54+$M55,AH54)))</f>
      </c>
      <c r="AI55">
        <f>IF(OR(AI54="",$K55=0),AI54,IF(AI54=$I55,$J55,IF(AND(AI54&gt;=$J55,AI54&lt;=$L55),AI54+$M55,AI54)))</f>
      </c>
      <c r="AJ55">
        <f>IF(OR(AJ54="",$K55=0),AJ54,IF(AJ54=$I55,$J55,IF(AND(AJ54&gt;=$J55,AJ54&lt;=$L55),AJ54+$M55,AJ54)))</f>
      </c>
      <c r="AK55">
        <f>IF(OR(AK54="",$K55=0),AK54,IF(AK54=$I55,$J55,IF(AND(AK54&gt;=$J55,AK54&lt;=$L55),AK54+$M55,AK54)))</f>
      </c>
      <c r="AL55">
        <f>IF(OR(AL54="",$K55=0),AL54,IF(AL54=$I55,$J55,IF(AND(AL54&gt;=$J55,AL54&lt;=$L55),AL54+$M55,AL54)))</f>
      </c>
      <c r="AM55">
        <f>IF(OR(AM54="",$K55=0),AM54,IF(AM54=$I55,$J55,IF(AND(AM54&gt;=$J55,AM54&lt;=$L55),AM54+$M55,AM54)))</f>
      </c>
      <c r="AN55">
        <f>IF(OR(AN54="",$K55=0),AN54,IF(AN54=$I55,$J55,IF(AND(AN54&gt;=$J55,AN54&lt;=$L55),AN54+$M55,AN54)))</f>
      </c>
      <c r="AO55">
        <f>IF(OR(AO54="",$K55=0),AO54,IF(AO54=$I55,$J55,IF(AND(AO54&gt;=$J55,AO54&lt;=$L55),AO54+$M55,AO54)))</f>
      </c>
      <c r="AP55">
        <f>IF(OR(AP54="",$K55=0),AP54,IF(AP54=$I55,$J55,IF(AND(AP54&gt;=$J55,AP54&lt;=$L55),AP54+$M55,AP54)))</f>
      </c>
      <c r="AQ55">
        <f>IF(OR(AQ54="",$K55=0),AQ54,IF(AQ54=$I55,$J55,IF(AND(AQ54&gt;=$J55,AQ54&lt;=$L55),AQ54+$M55,AQ54)))</f>
      </c>
      <c r="AR55">
        <f>IF(OR(AR54="",$K55=0),AR54,IF(AR54=$I55,$J55,IF(AND(AR54&gt;=$J55,AR54&lt;=$L55),AR54+$M55,AR54)))</f>
      </c>
      <c r="AS55">
        <f>IF(OR(AS54="",$K55=0),AS54,IF(AS54=$I55,$J55,IF(AND(AS54&gt;=$J55,AS54&lt;=$L55),AS54+$M55,AS54)))</f>
      </c>
      <c r="AT55">
        <f>IF(OR(AT54="",$K55=0),AT54,IF(AT54=$I55,$J55,IF(AND(AT54&gt;=$J55,AT54&lt;=$L55),AT54+$M55,AT54)))</f>
      </c>
      <c r="AU55">
        <f>IF(OR(AU54="",$K55=0),AU54,IF(AU54=$I55,$J55,IF(AND(AU54&gt;=$J55,AU54&lt;=$L55),AU54+$M55,AU54)))</f>
      </c>
      <c r="AV55">
        <f>IF(OR(AV54="",$K55=0),AV54,IF(AV54=$I55,$J55,IF(AND(AV54&gt;=$J55,AV54&lt;=$L55),AV54+$M55,AV54)))</f>
      </c>
      <c r="AW55">
        <f>IF(OR(AW54="",$K55=0),AW54,IF(AW54=$I55,$J55,IF(AND(AW54&gt;=$J55,AW54&lt;=$L55),AW54+$M55,AW54)))</f>
      </c>
      <c r="AX55">
        <f>IF(OR(AX54="",$K55=0),AX54,IF(AX54=$I55,$J55,IF(AND(AX54&gt;=$J55,AX54&lt;=$L55),AX54+$M55,AX54)))</f>
      </c>
      <c r="AY55">
        <f>IF(OR(AY54="",$K55=0),AY54,IF(AY54=$I55,$J55,IF(AND(AY54&gt;=$J55,AY54&lt;=$L55),AY54+$M55,AY54)))</f>
      </c>
      <c r="AZ55">
        <f>IF(OR(AZ54="",$K55=0),AZ54,IF(AZ54=$I55,$J55,IF(AND(AZ54&gt;=$J55,AZ54&lt;=$L55),AZ54+$M55,AZ54)))</f>
      </c>
      <c r="BA55">
        <f>IF(OR(BA54="",$K55=0),BA54,IF(BA54=$I55,$J55,IF(AND(BA54&gt;=$J55,BA54&lt;=$L55),BA54+$M55,BA54)))</f>
      </c>
    </row>
    <row r="56" ht="20" customHeight="1">
      <c r="A56" s="9">
        <v>51</v>
      </c>
      <c r="B56" s="25"/>
      <c r="C56" s="26"/>
      <c r="D56" s="26"/>
      <c r="E56" s="26"/>
      <c r="F56" s="26"/>
      <c r="G56" s="27">
        <f>IF(AND($C56="",$D56=""),"",IF(OR($C56="",$D56=""),"Type both players",IF(OR($I56="",$J56=""),"A name is not on the Players tab",IF($C56=$D56,"The same player twice",IF($I56&lt;$J56,"Challenges go up the ladder, so nothing moved",IF($I56-$J56&gt;Settings!$C$5,"More than "&amp;Settings!$C$5&amp;" places up, so nothing moved",IF($E56="","To play",IF($E56="Defender",$D56&amp;" stays at "&amp;$J56,IF((Settings!$C$6="Swap places"),$C56&amp;" and "&amp;$D56&amp;" swap places",$C56&amp;" moves up to "&amp;$J56)))))))))</f>
      </c>
      <c r="I56">
        <f>IF($C56="","",IFERROR(INDEX($N$55:$BA$55,1,MATCH($C56,Players!$B$6:$B$45,0)),""))</f>
      </c>
      <c r="J56">
        <f>IF($D56="","",IFERROR(INDEX($N$55:$BA$55,1,MATCH($D56,Players!$B$6:$B$45,0)),""))</f>
      </c>
      <c r="K56">
        <f>IF(AND($E56="Challenger",ISNUMBER($I56),ISNUMBER($J56),$C56&lt;&gt;$D56),IF(AND($I56&gt;$J56,$I56-$J56&lt;=Settings!$C$5),1,0),0)</f>
      </c>
      <c r="L56">
        <f>IF($K56=0,"",IF((Settings!$C$6="Swap places"),$J56,$I56-1))</f>
      </c>
      <c r="M56">
        <f>IF($K56=0,"",IF((Settings!$C$6="Swap places"),$I56-$J56,1))</f>
      </c>
      <c r="N56">
        <f>IF(OR(N55="",$K56=0),N55,IF(N55=$I56,$J56,IF(AND(N55&gt;=$J56,N55&lt;=$L56),N55+$M56,N55)))</f>
      </c>
      <c r="O56">
        <f>IF(OR(O55="",$K56=0),O55,IF(O55=$I56,$J56,IF(AND(O55&gt;=$J56,O55&lt;=$L56),O55+$M56,O55)))</f>
      </c>
      <c r="P56">
        <f>IF(OR(P55="",$K56=0),P55,IF(P55=$I56,$J56,IF(AND(P55&gt;=$J56,P55&lt;=$L56),P55+$M56,P55)))</f>
      </c>
      <c r="Q56">
        <f>IF(OR(Q55="",$K56=0),Q55,IF(Q55=$I56,$J56,IF(AND(Q55&gt;=$J56,Q55&lt;=$L56),Q55+$M56,Q55)))</f>
      </c>
      <c r="R56">
        <f>IF(OR(R55="",$K56=0),R55,IF(R55=$I56,$J56,IF(AND(R55&gt;=$J56,R55&lt;=$L56),R55+$M56,R55)))</f>
      </c>
      <c r="S56">
        <f>IF(OR(S55="",$K56=0),S55,IF(S55=$I56,$J56,IF(AND(S55&gt;=$J56,S55&lt;=$L56),S55+$M56,S55)))</f>
      </c>
      <c r="T56">
        <f>IF(OR(T55="",$K56=0),T55,IF(T55=$I56,$J56,IF(AND(T55&gt;=$J56,T55&lt;=$L56),T55+$M56,T55)))</f>
      </c>
      <c r="U56">
        <f>IF(OR(U55="",$K56=0),U55,IF(U55=$I56,$J56,IF(AND(U55&gt;=$J56,U55&lt;=$L56),U55+$M56,U55)))</f>
      </c>
      <c r="V56">
        <f>IF(OR(V55="",$K56=0),V55,IF(V55=$I56,$J56,IF(AND(V55&gt;=$J56,V55&lt;=$L56),V55+$M56,V55)))</f>
      </c>
      <c r="W56">
        <f>IF(OR(W55="",$K56=0),W55,IF(W55=$I56,$J56,IF(AND(W55&gt;=$J56,W55&lt;=$L56),W55+$M56,W55)))</f>
      </c>
      <c r="X56">
        <f>IF(OR(X55="",$K56=0),X55,IF(X55=$I56,$J56,IF(AND(X55&gt;=$J56,X55&lt;=$L56),X55+$M56,X55)))</f>
      </c>
      <c r="Y56">
        <f>IF(OR(Y55="",$K56=0),Y55,IF(Y55=$I56,$J56,IF(AND(Y55&gt;=$J56,Y55&lt;=$L56),Y55+$M56,Y55)))</f>
      </c>
      <c r="Z56">
        <f>IF(OR(Z55="",$K56=0),Z55,IF(Z55=$I56,$J56,IF(AND(Z55&gt;=$J56,Z55&lt;=$L56),Z55+$M56,Z55)))</f>
      </c>
      <c r="AA56">
        <f>IF(OR(AA55="",$K56=0),AA55,IF(AA55=$I56,$J56,IF(AND(AA55&gt;=$J56,AA55&lt;=$L56),AA55+$M56,AA55)))</f>
      </c>
      <c r="AB56">
        <f>IF(OR(AB55="",$K56=0),AB55,IF(AB55=$I56,$J56,IF(AND(AB55&gt;=$J56,AB55&lt;=$L56),AB55+$M56,AB55)))</f>
      </c>
      <c r="AC56">
        <f>IF(OR(AC55="",$K56=0),AC55,IF(AC55=$I56,$J56,IF(AND(AC55&gt;=$J56,AC55&lt;=$L56),AC55+$M56,AC55)))</f>
      </c>
      <c r="AD56">
        <f>IF(OR(AD55="",$K56=0),AD55,IF(AD55=$I56,$J56,IF(AND(AD55&gt;=$J56,AD55&lt;=$L56),AD55+$M56,AD55)))</f>
      </c>
      <c r="AE56">
        <f>IF(OR(AE55="",$K56=0),AE55,IF(AE55=$I56,$J56,IF(AND(AE55&gt;=$J56,AE55&lt;=$L56),AE55+$M56,AE55)))</f>
      </c>
      <c r="AF56">
        <f>IF(OR(AF55="",$K56=0),AF55,IF(AF55=$I56,$J56,IF(AND(AF55&gt;=$J56,AF55&lt;=$L56),AF55+$M56,AF55)))</f>
      </c>
      <c r="AG56">
        <f>IF(OR(AG55="",$K56=0),AG55,IF(AG55=$I56,$J56,IF(AND(AG55&gt;=$J56,AG55&lt;=$L56),AG55+$M56,AG55)))</f>
      </c>
      <c r="AH56">
        <f>IF(OR(AH55="",$K56=0),AH55,IF(AH55=$I56,$J56,IF(AND(AH55&gt;=$J56,AH55&lt;=$L56),AH55+$M56,AH55)))</f>
      </c>
      <c r="AI56">
        <f>IF(OR(AI55="",$K56=0),AI55,IF(AI55=$I56,$J56,IF(AND(AI55&gt;=$J56,AI55&lt;=$L56),AI55+$M56,AI55)))</f>
      </c>
      <c r="AJ56">
        <f>IF(OR(AJ55="",$K56=0),AJ55,IF(AJ55=$I56,$J56,IF(AND(AJ55&gt;=$J56,AJ55&lt;=$L56),AJ55+$M56,AJ55)))</f>
      </c>
      <c r="AK56">
        <f>IF(OR(AK55="",$K56=0),AK55,IF(AK55=$I56,$J56,IF(AND(AK55&gt;=$J56,AK55&lt;=$L56),AK55+$M56,AK55)))</f>
      </c>
      <c r="AL56">
        <f>IF(OR(AL55="",$K56=0),AL55,IF(AL55=$I56,$J56,IF(AND(AL55&gt;=$J56,AL55&lt;=$L56),AL55+$M56,AL55)))</f>
      </c>
      <c r="AM56">
        <f>IF(OR(AM55="",$K56=0),AM55,IF(AM55=$I56,$J56,IF(AND(AM55&gt;=$J56,AM55&lt;=$L56),AM55+$M56,AM55)))</f>
      </c>
      <c r="AN56">
        <f>IF(OR(AN55="",$K56=0),AN55,IF(AN55=$I56,$J56,IF(AND(AN55&gt;=$J56,AN55&lt;=$L56),AN55+$M56,AN55)))</f>
      </c>
      <c r="AO56">
        <f>IF(OR(AO55="",$K56=0),AO55,IF(AO55=$I56,$J56,IF(AND(AO55&gt;=$J56,AO55&lt;=$L56),AO55+$M56,AO55)))</f>
      </c>
      <c r="AP56">
        <f>IF(OR(AP55="",$K56=0),AP55,IF(AP55=$I56,$J56,IF(AND(AP55&gt;=$J56,AP55&lt;=$L56),AP55+$M56,AP55)))</f>
      </c>
      <c r="AQ56">
        <f>IF(OR(AQ55="",$K56=0),AQ55,IF(AQ55=$I56,$J56,IF(AND(AQ55&gt;=$J56,AQ55&lt;=$L56),AQ55+$M56,AQ55)))</f>
      </c>
      <c r="AR56">
        <f>IF(OR(AR55="",$K56=0),AR55,IF(AR55=$I56,$J56,IF(AND(AR55&gt;=$J56,AR55&lt;=$L56),AR55+$M56,AR55)))</f>
      </c>
      <c r="AS56">
        <f>IF(OR(AS55="",$K56=0),AS55,IF(AS55=$I56,$J56,IF(AND(AS55&gt;=$J56,AS55&lt;=$L56),AS55+$M56,AS55)))</f>
      </c>
      <c r="AT56">
        <f>IF(OR(AT55="",$K56=0),AT55,IF(AT55=$I56,$J56,IF(AND(AT55&gt;=$J56,AT55&lt;=$L56),AT55+$M56,AT55)))</f>
      </c>
      <c r="AU56">
        <f>IF(OR(AU55="",$K56=0),AU55,IF(AU55=$I56,$J56,IF(AND(AU55&gt;=$J56,AU55&lt;=$L56),AU55+$M56,AU55)))</f>
      </c>
      <c r="AV56">
        <f>IF(OR(AV55="",$K56=0),AV55,IF(AV55=$I56,$J56,IF(AND(AV55&gt;=$J56,AV55&lt;=$L56),AV55+$M56,AV55)))</f>
      </c>
      <c r="AW56">
        <f>IF(OR(AW55="",$K56=0),AW55,IF(AW55=$I56,$J56,IF(AND(AW55&gt;=$J56,AW55&lt;=$L56),AW55+$M56,AW55)))</f>
      </c>
      <c r="AX56">
        <f>IF(OR(AX55="",$K56=0),AX55,IF(AX55=$I56,$J56,IF(AND(AX55&gt;=$J56,AX55&lt;=$L56),AX55+$M56,AX55)))</f>
      </c>
      <c r="AY56">
        <f>IF(OR(AY55="",$K56=0),AY55,IF(AY55=$I56,$J56,IF(AND(AY55&gt;=$J56,AY55&lt;=$L56),AY55+$M56,AY55)))</f>
      </c>
      <c r="AZ56">
        <f>IF(OR(AZ55="",$K56=0),AZ55,IF(AZ55=$I56,$J56,IF(AND(AZ55&gt;=$J56,AZ55&lt;=$L56),AZ55+$M56,AZ55)))</f>
      </c>
      <c r="BA56">
        <f>IF(OR(BA55="",$K56=0),BA55,IF(BA55=$I56,$J56,IF(AND(BA55&gt;=$J56,BA55&lt;=$L56),BA55+$M56,BA55)))</f>
      </c>
    </row>
    <row r="57" ht="20" customHeight="1">
      <c r="A57" s="9">
        <v>52</v>
      </c>
      <c r="B57" s="25"/>
      <c r="C57" s="26"/>
      <c r="D57" s="26"/>
      <c r="E57" s="26"/>
      <c r="F57" s="26"/>
      <c r="G57" s="27">
        <f>IF(AND($C57="",$D57=""),"",IF(OR($C57="",$D57=""),"Type both players",IF(OR($I57="",$J57=""),"A name is not on the Players tab",IF($C57=$D57,"The same player twice",IF($I57&lt;$J57,"Challenges go up the ladder, so nothing moved",IF($I57-$J57&gt;Settings!$C$5,"More than "&amp;Settings!$C$5&amp;" places up, so nothing moved",IF($E57="","To play",IF($E57="Defender",$D57&amp;" stays at "&amp;$J57,IF((Settings!$C$6="Swap places"),$C57&amp;" and "&amp;$D57&amp;" swap places",$C57&amp;" moves up to "&amp;$J57)))))))))</f>
      </c>
      <c r="I57">
        <f>IF($C57="","",IFERROR(INDEX($N$56:$BA$56,1,MATCH($C57,Players!$B$6:$B$45,0)),""))</f>
      </c>
      <c r="J57">
        <f>IF($D57="","",IFERROR(INDEX($N$56:$BA$56,1,MATCH($D57,Players!$B$6:$B$45,0)),""))</f>
      </c>
      <c r="K57">
        <f>IF(AND($E57="Challenger",ISNUMBER($I57),ISNUMBER($J57),$C57&lt;&gt;$D57),IF(AND($I57&gt;$J57,$I57-$J57&lt;=Settings!$C$5),1,0),0)</f>
      </c>
      <c r="L57">
        <f>IF($K57=0,"",IF((Settings!$C$6="Swap places"),$J57,$I57-1))</f>
      </c>
      <c r="M57">
        <f>IF($K57=0,"",IF((Settings!$C$6="Swap places"),$I57-$J57,1))</f>
      </c>
      <c r="N57">
        <f>IF(OR(N56="",$K57=0),N56,IF(N56=$I57,$J57,IF(AND(N56&gt;=$J57,N56&lt;=$L57),N56+$M57,N56)))</f>
      </c>
      <c r="O57">
        <f>IF(OR(O56="",$K57=0),O56,IF(O56=$I57,$J57,IF(AND(O56&gt;=$J57,O56&lt;=$L57),O56+$M57,O56)))</f>
      </c>
      <c r="P57">
        <f>IF(OR(P56="",$K57=0),P56,IF(P56=$I57,$J57,IF(AND(P56&gt;=$J57,P56&lt;=$L57),P56+$M57,P56)))</f>
      </c>
      <c r="Q57">
        <f>IF(OR(Q56="",$K57=0),Q56,IF(Q56=$I57,$J57,IF(AND(Q56&gt;=$J57,Q56&lt;=$L57),Q56+$M57,Q56)))</f>
      </c>
      <c r="R57">
        <f>IF(OR(R56="",$K57=0),R56,IF(R56=$I57,$J57,IF(AND(R56&gt;=$J57,R56&lt;=$L57),R56+$M57,R56)))</f>
      </c>
      <c r="S57">
        <f>IF(OR(S56="",$K57=0),S56,IF(S56=$I57,$J57,IF(AND(S56&gt;=$J57,S56&lt;=$L57),S56+$M57,S56)))</f>
      </c>
      <c r="T57">
        <f>IF(OR(T56="",$K57=0),T56,IF(T56=$I57,$J57,IF(AND(T56&gt;=$J57,T56&lt;=$L57),T56+$M57,T56)))</f>
      </c>
      <c r="U57">
        <f>IF(OR(U56="",$K57=0),U56,IF(U56=$I57,$J57,IF(AND(U56&gt;=$J57,U56&lt;=$L57),U56+$M57,U56)))</f>
      </c>
      <c r="V57">
        <f>IF(OR(V56="",$K57=0),V56,IF(V56=$I57,$J57,IF(AND(V56&gt;=$J57,V56&lt;=$L57),V56+$M57,V56)))</f>
      </c>
      <c r="W57">
        <f>IF(OR(W56="",$K57=0),W56,IF(W56=$I57,$J57,IF(AND(W56&gt;=$J57,W56&lt;=$L57),W56+$M57,W56)))</f>
      </c>
      <c r="X57">
        <f>IF(OR(X56="",$K57=0),X56,IF(X56=$I57,$J57,IF(AND(X56&gt;=$J57,X56&lt;=$L57),X56+$M57,X56)))</f>
      </c>
      <c r="Y57">
        <f>IF(OR(Y56="",$K57=0),Y56,IF(Y56=$I57,$J57,IF(AND(Y56&gt;=$J57,Y56&lt;=$L57),Y56+$M57,Y56)))</f>
      </c>
      <c r="Z57">
        <f>IF(OR(Z56="",$K57=0),Z56,IF(Z56=$I57,$J57,IF(AND(Z56&gt;=$J57,Z56&lt;=$L57),Z56+$M57,Z56)))</f>
      </c>
      <c r="AA57">
        <f>IF(OR(AA56="",$K57=0),AA56,IF(AA56=$I57,$J57,IF(AND(AA56&gt;=$J57,AA56&lt;=$L57),AA56+$M57,AA56)))</f>
      </c>
      <c r="AB57">
        <f>IF(OR(AB56="",$K57=0),AB56,IF(AB56=$I57,$J57,IF(AND(AB56&gt;=$J57,AB56&lt;=$L57),AB56+$M57,AB56)))</f>
      </c>
      <c r="AC57">
        <f>IF(OR(AC56="",$K57=0),AC56,IF(AC56=$I57,$J57,IF(AND(AC56&gt;=$J57,AC56&lt;=$L57),AC56+$M57,AC56)))</f>
      </c>
      <c r="AD57">
        <f>IF(OR(AD56="",$K57=0),AD56,IF(AD56=$I57,$J57,IF(AND(AD56&gt;=$J57,AD56&lt;=$L57),AD56+$M57,AD56)))</f>
      </c>
      <c r="AE57">
        <f>IF(OR(AE56="",$K57=0),AE56,IF(AE56=$I57,$J57,IF(AND(AE56&gt;=$J57,AE56&lt;=$L57),AE56+$M57,AE56)))</f>
      </c>
      <c r="AF57">
        <f>IF(OR(AF56="",$K57=0),AF56,IF(AF56=$I57,$J57,IF(AND(AF56&gt;=$J57,AF56&lt;=$L57),AF56+$M57,AF56)))</f>
      </c>
      <c r="AG57">
        <f>IF(OR(AG56="",$K57=0),AG56,IF(AG56=$I57,$J57,IF(AND(AG56&gt;=$J57,AG56&lt;=$L57),AG56+$M57,AG56)))</f>
      </c>
      <c r="AH57">
        <f>IF(OR(AH56="",$K57=0),AH56,IF(AH56=$I57,$J57,IF(AND(AH56&gt;=$J57,AH56&lt;=$L57),AH56+$M57,AH56)))</f>
      </c>
      <c r="AI57">
        <f>IF(OR(AI56="",$K57=0),AI56,IF(AI56=$I57,$J57,IF(AND(AI56&gt;=$J57,AI56&lt;=$L57),AI56+$M57,AI56)))</f>
      </c>
      <c r="AJ57">
        <f>IF(OR(AJ56="",$K57=0),AJ56,IF(AJ56=$I57,$J57,IF(AND(AJ56&gt;=$J57,AJ56&lt;=$L57),AJ56+$M57,AJ56)))</f>
      </c>
      <c r="AK57">
        <f>IF(OR(AK56="",$K57=0),AK56,IF(AK56=$I57,$J57,IF(AND(AK56&gt;=$J57,AK56&lt;=$L57),AK56+$M57,AK56)))</f>
      </c>
      <c r="AL57">
        <f>IF(OR(AL56="",$K57=0),AL56,IF(AL56=$I57,$J57,IF(AND(AL56&gt;=$J57,AL56&lt;=$L57),AL56+$M57,AL56)))</f>
      </c>
      <c r="AM57">
        <f>IF(OR(AM56="",$K57=0),AM56,IF(AM56=$I57,$J57,IF(AND(AM56&gt;=$J57,AM56&lt;=$L57),AM56+$M57,AM56)))</f>
      </c>
      <c r="AN57">
        <f>IF(OR(AN56="",$K57=0),AN56,IF(AN56=$I57,$J57,IF(AND(AN56&gt;=$J57,AN56&lt;=$L57),AN56+$M57,AN56)))</f>
      </c>
      <c r="AO57">
        <f>IF(OR(AO56="",$K57=0),AO56,IF(AO56=$I57,$J57,IF(AND(AO56&gt;=$J57,AO56&lt;=$L57),AO56+$M57,AO56)))</f>
      </c>
      <c r="AP57">
        <f>IF(OR(AP56="",$K57=0),AP56,IF(AP56=$I57,$J57,IF(AND(AP56&gt;=$J57,AP56&lt;=$L57),AP56+$M57,AP56)))</f>
      </c>
      <c r="AQ57">
        <f>IF(OR(AQ56="",$K57=0),AQ56,IF(AQ56=$I57,$J57,IF(AND(AQ56&gt;=$J57,AQ56&lt;=$L57),AQ56+$M57,AQ56)))</f>
      </c>
      <c r="AR57">
        <f>IF(OR(AR56="",$K57=0),AR56,IF(AR56=$I57,$J57,IF(AND(AR56&gt;=$J57,AR56&lt;=$L57),AR56+$M57,AR56)))</f>
      </c>
      <c r="AS57">
        <f>IF(OR(AS56="",$K57=0),AS56,IF(AS56=$I57,$J57,IF(AND(AS56&gt;=$J57,AS56&lt;=$L57),AS56+$M57,AS56)))</f>
      </c>
      <c r="AT57">
        <f>IF(OR(AT56="",$K57=0),AT56,IF(AT56=$I57,$J57,IF(AND(AT56&gt;=$J57,AT56&lt;=$L57),AT56+$M57,AT56)))</f>
      </c>
      <c r="AU57">
        <f>IF(OR(AU56="",$K57=0),AU56,IF(AU56=$I57,$J57,IF(AND(AU56&gt;=$J57,AU56&lt;=$L57),AU56+$M57,AU56)))</f>
      </c>
      <c r="AV57">
        <f>IF(OR(AV56="",$K57=0),AV56,IF(AV56=$I57,$J57,IF(AND(AV56&gt;=$J57,AV56&lt;=$L57),AV56+$M57,AV56)))</f>
      </c>
      <c r="AW57">
        <f>IF(OR(AW56="",$K57=0),AW56,IF(AW56=$I57,$J57,IF(AND(AW56&gt;=$J57,AW56&lt;=$L57),AW56+$M57,AW56)))</f>
      </c>
      <c r="AX57">
        <f>IF(OR(AX56="",$K57=0),AX56,IF(AX56=$I57,$J57,IF(AND(AX56&gt;=$J57,AX56&lt;=$L57),AX56+$M57,AX56)))</f>
      </c>
      <c r="AY57">
        <f>IF(OR(AY56="",$K57=0),AY56,IF(AY56=$I57,$J57,IF(AND(AY56&gt;=$J57,AY56&lt;=$L57),AY56+$M57,AY56)))</f>
      </c>
      <c r="AZ57">
        <f>IF(OR(AZ56="",$K57=0),AZ56,IF(AZ56=$I57,$J57,IF(AND(AZ56&gt;=$J57,AZ56&lt;=$L57),AZ56+$M57,AZ56)))</f>
      </c>
      <c r="BA57">
        <f>IF(OR(BA56="",$K57=0),BA56,IF(BA56=$I57,$J57,IF(AND(BA56&gt;=$J57,BA56&lt;=$L57),BA56+$M57,BA56)))</f>
      </c>
    </row>
    <row r="58" ht="20" customHeight="1">
      <c r="A58" s="9">
        <v>53</v>
      </c>
      <c r="B58" s="25"/>
      <c r="C58" s="26"/>
      <c r="D58" s="26"/>
      <c r="E58" s="26"/>
      <c r="F58" s="26"/>
      <c r="G58" s="27">
        <f>IF(AND($C58="",$D58=""),"",IF(OR($C58="",$D58=""),"Type both players",IF(OR($I58="",$J58=""),"A name is not on the Players tab",IF($C58=$D58,"The same player twice",IF($I58&lt;$J58,"Challenges go up the ladder, so nothing moved",IF($I58-$J58&gt;Settings!$C$5,"More than "&amp;Settings!$C$5&amp;" places up, so nothing moved",IF($E58="","To play",IF($E58="Defender",$D58&amp;" stays at "&amp;$J58,IF((Settings!$C$6="Swap places"),$C58&amp;" and "&amp;$D58&amp;" swap places",$C58&amp;" moves up to "&amp;$J58)))))))))</f>
      </c>
      <c r="I58">
        <f>IF($C58="","",IFERROR(INDEX($N$57:$BA$57,1,MATCH($C58,Players!$B$6:$B$45,0)),""))</f>
      </c>
      <c r="J58">
        <f>IF($D58="","",IFERROR(INDEX($N$57:$BA$57,1,MATCH($D58,Players!$B$6:$B$45,0)),""))</f>
      </c>
      <c r="K58">
        <f>IF(AND($E58="Challenger",ISNUMBER($I58),ISNUMBER($J58),$C58&lt;&gt;$D58),IF(AND($I58&gt;$J58,$I58-$J58&lt;=Settings!$C$5),1,0),0)</f>
      </c>
      <c r="L58">
        <f>IF($K58=0,"",IF((Settings!$C$6="Swap places"),$J58,$I58-1))</f>
      </c>
      <c r="M58">
        <f>IF($K58=0,"",IF((Settings!$C$6="Swap places"),$I58-$J58,1))</f>
      </c>
      <c r="N58">
        <f>IF(OR(N57="",$K58=0),N57,IF(N57=$I58,$J58,IF(AND(N57&gt;=$J58,N57&lt;=$L58),N57+$M58,N57)))</f>
      </c>
      <c r="O58">
        <f>IF(OR(O57="",$K58=0),O57,IF(O57=$I58,$J58,IF(AND(O57&gt;=$J58,O57&lt;=$L58),O57+$M58,O57)))</f>
      </c>
      <c r="P58">
        <f>IF(OR(P57="",$K58=0),P57,IF(P57=$I58,$J58,IF(AND(P57&gt;=$J58,P57&lt;=$L58),P57+$M58,P57)))</f>
      </c>
      <c r="Q58">
        <f>IF(OR(Q57="",$K58=0),Q57,IF(Q57=$I58,$J58,IF(AND(Q57&gt;=$J58,Q57&lt;=$L58),Q57+$M58,Q57)))</f>
      </c>
      <c r="R58">
        <f>IF(OR(R57="",$K58=0),R57,IF(R57=$I58,$J58,IF(AND(R57&gt;=$J58,R57&lt;=$L58),R57+$M58,R57)))</f>
      </c>
      <c r="S58">
        <f>IF(OR(S57="",$K58=0),S57,IF(S57=$I58,$J58,IF(AND(S57&gt;=$J58,S57&lt;=$L58),S57+$M58,S57)))</f>
      </c>
      <c r="T58">
        <f>IF(OR(T57="",$K58=0),T57,IF(T57=$I58,$J58,IF(AND(T57&gt;=$J58,T57&lt;=$L58),T57+$M58,T57)))</f>
      </c>
      <c r="U58">
        <f>IF(OR(U57="",$K58=0),U57,IF(U57=$I58,$J58,IF(AND(U57&gt;=$J58,U57&lt;=$L58),U57+$M58,U57)))</f>
      </c>
      <c r="V58">
        <f>IF(OR(V57="",$K58=0),V57,IF(V57=$I58,$J58,IF(AND(V57&gt;=$J58,V57&lt;=$L58),V57+$M58,V57)))</f>
      </c>
      <c r="W58">
        <f>IF(OR(W57="",$K58=0),W57,IF(W57=$I58,$J58,IF(AND(W57&gt;=$J58,W57&lt;=$L58),W57+$M58,W57)))</f>
      </c>
      <c r="X58">
        <f>IF(OR(X57="",$K58=0),X57,IF(X57=$I58,$J58,IF(AND(X57&gt;=$J58,X57&lt;=$L58),X57+$M58,X57)))</f>
      </c>
      <c r="Y58">
        <f>IF(OR(Y57="",$K58=0),Y57,IF(Y57=$I58,$J58,IF(AND(Y57&gt;=$J58,Y57&lt;=$L58),Y57+$M58,Y57)))</f>
      </c>
      <c r="Z58">
        <f>IF(OR(Z57="",$K58=0),Z57,IF(Z57=$I58,$J58,IF(AND(Z57&gt;=$J58,Z57&lt;=$L58),Z57+$M58,Z57)))</f>
      </c>
      <c r="AA58">
        <f>IF(OR(AA57="",$K58=0),AA57,IF(AA57=$I58,$J58,IF(AND(AA57&gt;=$J58,AA57&lt;=$L58),AA57+$M58,AA57)))</f>
      </c>
      <c r="AB58">
        <f>IF(OR(AB57="",$K58=0),AB57,IF(AB57=$I58,$J58,IF(AND(AB57&gt;=$J58,AB57&lt;=$L58),AB57+$M58,AB57)))</f>
      </c>
      <c r="AC58">
        <f>IF(OR(AC57="",$K58=0),AC57,IF(AC57=$I58,$J58,IF(AND(AC57&gt;=$J58,AC57&lt;=$L58),AC57+$M58,AC57)))</f>
      </c>
      <c r="AD58">
        <f>IF(OR(AD57="",$K58=0),AD57,IF(AD57=$I58,$J58,IF(AND(AD57&gt;=$J58,AD57&lt;=$L58),AD57+$M58,AD57)))</f>
      </c>
      <c r="AE58">
        <f>IF(OR(AE57="",$K58=0),AE57,IF(AE57=$I58,$J58,IF(AND(AE57&gt;=$J58,AE57&lt;=$L58),AE57+$M58,AE57)))</f>
      </c>
      <c r="AF58">
        <f>IF(OR(AF57="",$K58=0),AF57,IF(AF57=$I58,$J58,IF(AND(AF57&gt;=$J58,AF57&lt;=$L58),AF57+$M58,AF57)))</f>
      </c>
      <c r="AG58">
        <f>IF(OR(AG57="",$K58=0),AG57,IF(AG57=$I58,$J58,IF(AND(AG57&gt;=$J58,AG57&lt;=$L58),AG57+$M58,AG57)))</f>
      </c>
      <c r="AH58">
        <f>IF(OR(AH57="",$K58=0),AH57,IF(AH57=$I58,$J58,IF(AND(AH57&gt;=$J58,AH57&lt;=$L58),AH57+$M58,AH57)))</f>
      </c>
      <c r="AI58">
        <f>IF(OR(AI57="",$K58=0),AI57,IF(AI57=$I58,$J58,IF(AND(AI57&gt;=$J58,AI57&lt;=$L58),AI57+$M58,AI57)))</f>
      </c>
      <c r="AJ58">
        <f>IF(OR(AJ57="",$K58=0),AJ57,IF(AJ57=$I58,$J58,IF(AND(AJ57&gt;=$J58,AJ57&lt;=$L58),AJ57+$M58,AJ57)))</f>
      </c>
      <c r="AK58">
        <f>IF(OR(AK57="",$K58=0),AK57,IF(AK57=$I58,$J58,IF(AND(AK57&gt;=$J58,AK57&lt;=$L58),AK57+$M58,AK57)))</f>
      </c>
      <c r="AL58">
        <f>IF(OR(AL57="",$K58=0),AL57,IF(AL57=$I58,$J58,IF(AND(AL57&gt;=$J58,AL57&lt;=$L58),AL57+$M58,AL57)))</f>
      </c>
      <c r="AM58">
        <f>IF(OR(AM57="",$K58=0),AM57,IF(AM57=$I58,$J58,IF(AND(AM57&gt;=$J58,AM57&lt;=$L58),AM57+$M58,AM57)))</f>
      </c>
      <c r="AN58">
        <f>IF(OR(AN57="",$K58=0),AN57,IF(AN57=$I58,$J58,IF(AND(AN57&gt;=$J58,AN57&lt;=$L58),AN57+$M58,AN57)))</f>
      </c>
      <c r="AO58">
        <f>IF(OR(AO57="",$K58=0),AO57,IF(AO57=$I58,$J58,IF(AND(AO57&gt;=$J58,AO57&lt;=$L58),AO57+$M58,AO57)))</f>
      </c>
      <c r="AP58">
        <f>IF(OR(AP57="",$K58=0),AP57,IF(AP57=$I58,$J58,IF(AND(AP57&gt;=$J58,AP57&lt;=$L58),AP57+$M58,AP57)))</f>
      </c>
      <c r="AQ58">
        <f>IF(OR(AQ57="",$K58=0),AQ57,IF(AQ57=$I58,$J58,IF(AND(AQ57&gt;=$J58,AQ57&lt;=$L58),AQ57+$M58,AQ57)))</f>
      </c>
      <c r="AR58">
        <f>IF(OR(AR57="",$K58=0),AR57,IF(AR57=$I58,$J58,IF(AND(AR57&gt;=$J58,AR57&lt;=$L58),AR57+$M58,AR57)))</f>
      </c>
      <c r="AS58">
        <f>IF(OR(AS57="",$K58=0),AS57,IF(AS57=$I58,$J58,IF(AND(AS57&gt;=$J58,AS57&lt;=$L58),AS57+$M58,AS57)))</f>
      </c>
      <c r="AT58">
        <f>IF(OR(AT57="",$K58=0),AT57,IF(AT57=$I58,$J58,IF(AND(AT57&gt;=$J58,AT57&lt;=$L58),AT57+$M58,AT57)))</f>
      </c>
      <c r="AU58">
        <f>IF(OR(AU57="",$K58=0),AU57,IF(AU57=$I58,$J58,IF(AND(AU57&gt;=$J58,AU57&lt;=$L58),AU57+$M58,AU57)))</f>
      </c>
      <c r="AV58">
        <f>IF(OR(AV57="",$K58=0),AV57,IF(AV57=$I58,$J58,IF(AND(AV57&gt;=$J58,AV57&lt;=$L58),AV57+$M58,AV57)))</f>
      </c>
      <c r="AW58">
        <f>IF(OR(AW57="",$K58=0),AW57,IF(AW57=$I58,$J58,IF(AND(AW57&gt;=$J58,AW57&lt;=$L58),AW57+$M58,AW57)))</f>
      </c>
      <c r="AX58">
        <f>IF(OR(AX57="",$K58=0),AX57,IF(AX57=$I58,$J58,IF(AND(AX57&gt;=$J58,AX57&lt;=$L58),AX57+$M58,AX57)))</f>
      </c>
      <c r="AY58">
        <f>IF(OR(AY57="",$K58=0),AY57,IF(AY57=$I58,$J58,IF(AND(AY57&gt;=$J58,AY57&lt;=$L58),AY57+$M58,AY57)))</f>
      </c>
      <c r="AZ58">
        <f>IF(OR(AZ57="",$K58=0),AZ57,IF(AZ57=$I58,$J58,IF(AND(AZ57&gt;=$J58,AZ57&lt;=$L58),AZ57+$M58,AZ57)))</f>
      </c>
      <c r="BA58">
        <f>IF(OR(BA57="",$K58=0),BA57,IF(BA57=$I58,$J58,IF(AND(BA57&gt;=$J58,BA57&lt;=$L58),BA57+$M58,BA57)))</f>
      </c>
    </row>
    <row r="59" ht="20" customHeight="1">
      <c r="A59" s="9">
        <v>54</v>
      </c>
      <c r="B59" s="25"/>
      <c r="C59" s="26"/>
      <c r="D59" s="26"/>
      <c r="E59" s="26"/>
      <c r="F59" s="26"/>
      <c r="G59" s="27">
        <f>IF(AND($C59="",$D59=""),"",IF(OR($C59="",$D59=""),"Type both players",IF(OR($I59="",$J59=""),"A name is not on the Players tab",IF($C59=$D59,"The same player twice",IF($I59&lt;$J59,"Challenges go up the ladder, so nothing moved",IF($I59-$J59&gt;Settings!$C$5,"More than "&amp;Settings!$C$5&amp;" places up, so nothing moved",IF($E59="","To play",IF($E59="Defender",$D59&amp;" stays at "&amp;$J59,IF((Settings!$C$6="Swap places"),$C59&amp;" and "&amp;$D59&amp;" swap places",$C59&amp;" moves up to "&amp;$J59)))))))))</f>
      </c>
      <c r="I59">
        <f>IF($C59="","",IFERROR(INDEX($N$58:$BA$58,1,MATCH($C59,Players!$B$6:$B$45,0)),""))</f>
      </c>
      <c r="J59">
        <f>IF($D59="","",IFERROR(INDEX($N$58:$BA$58,1,MATCH($D59,Players!$B$6:$B$45,0)),""))</f>
      </c>
      <c r="K59">
        <f>IF(AND($E59="Challenger",ISNUMBER($I59),ISNUMBER($J59),$C59&lt;&gt;$D59),IF(AND($I59&gt;$J59,$I59-$J59&lt;=Settings!$C$5),1,0),0)</f>
      </c>
      <c r="L59">
        <f>IF($K59=0,"",IF((Settings!$C$6="Swap places"),$J59,$I59-1))</f>
      </c>
      <c r="M59">
        <f>IF($K59=0,"",IF((Settings!$C$6="Swap places"),$I59-$J59,1))</f>
      </c>
      <c r="N59">
        <f>IF(OR(N58="",$K59=0),N58,IF(N58=$I59,$J59,IF(AND(N58&gt;=$J59,N58&lt;=$L59),N58+$M59,N58)))</f>
      </c>
      <c r="O59">
        <f>IF(OR(O58="",$K59=0),O58,IF(O58=$I59,$J59,IF(AND(O58&gt;=$J59,O58&lt;=$L59),O58+$M59,O58)))</f>
      </c>
      <c r="P59">
        <f>IF(OR(P58="",$K59=0),P58,IF(P58=$I59,$J59,IF(AND(P58&gt;=$J59,P58&lt;=$L59),P58+$M59,P58)))</f>
      </c>
      <c r="Q59">
        <f>IF(OR(Q58="",$K59=0),Q58,IF(Q58=$I59,$J59,IF(AND(Q58&gt;=$J59,Q58&lt;=$L59),Q58+$M59,Q58)))</f>
      </c>
      <c r="R59">
        <f>IF(OR(R58="",$K59=0),R58,IF(R58=$I59,$J59,IF(AND(R58&gt;=$J59,R58&lt;=$L59),R58+$M59,R58)))</f>
      </c>
      <c r="S59">
        <f>IF(OR(S58="",$K59=0),S58,IF(S58=$I59,$J59,IF(AND(S58&gt;=$J59,S58&lt;=$L59),S58+$M59,S58)))</f>
      </c>
      <c r="T59">
        <f>IF(OR(T58="",$K59=0),T58,IF(T58=$I59,$J59,IF(AND(T58&gt;=$J59,T58&lt;=$L59),T58+$M59,T58)))</f>
      </c>
      <c r="U59">
        <f>IF(OR(U58="",$K59=0),U58,IF(U58=$I59,$J59,IF(AND(U58&gt;=$J59,U58&lt;=$L59),U58+$M59,U58)))</f>
      </c>
      <c r="V59">
        <f>IF(OR(V58="",$K59=0),V58,IF(V58=$I59,$J59,IF(AND(V58&gt;=$J59,V58&lt;=$L59),V58+$M59,V58)))</f>
      </c>
      <c r="W59">
        <f>IF(OR(W58="",$K59=0),W58,IF(W58=$I59,$J59,IF(AND(W58&gt;=$J59,W58&lt;=$L59),W58+$M59,W58)))</f>
      </c>
      <c r="X59">
        <f>IF(OR(X58="",$K59=0),X58,IF(X58=$I59,$J59,IF(AND(X58&gt;=$J59,X58&lt;=$L59),X58+$M59,X58)))</f>
      </c>
      <c r="Y59">
        <f>IF(OR(Y58="",$K59=0),Y58,IF(Y58=$I59,$J59,IF(AND(Y58&gt;=$J59,Y58&lt;=$L59),Y58+$M59,Y58)))</f>
      </c>
      <c r="Z59">
        <f>IF(OR(Z58="",$K59=0),Z58,IF(Z58=$I59,$J59,IF(AND(Z58&gt;=$J59,Z58&lt;=$L59),Z58+$M59,Z58)))</f>
      </c>
      <c r="AA59">
        <f>IF(OR(AA58="",$K59=0),AA58,IF(AA58=$I59,$J59,IF(AND(AA58&gt;=$J59,AA58&lt;=$L59),AA58+$M59,AA58)))</f>
      </c>
      <c r="AB59">
        <f>IF(OR(AB58="",$K59=0),AB58,IF(AB58=$I59,$J59,IF(AND(AB58&gt;=$J59,AB58&lt;=$L59),AB58+$M59,AB58)))</f>
      </c>
      <c r="AC59">
        <f>IF(OR(AC58="",$K59=0),AC58,IF(AC58=$I59,$J59,IF(AND(AC58&gt;=$J59,AC58&lt;=$L59),AC58+$M59,AC58)))</f>
      </c>
      <c r="AD59">
        <f>IF(OR(AD58="",$K59=0),AD58,IF(AD58=$I59,$J59,IF(AND(AD58&gt;=$J59,AD58&lt;=$L59),AD58+$M59,AD58)))</f>
      </c>
      <c r="AE59">
        <f>IF(OR(AE58="",$K59=0),AE58,IF(AE58=$I59,$J59,IF(AND(AE58&gt;=$J59,AE58&lt;=$L59),AE58+$M59,AE58)))</f>
      </c>
      <c r="AF59">
        <f>IF(OR(AF58="",$K59=0),AF58,IF(AF58=$I59,$J59,IF(AND(AF58&gt;=$J59,AF58&lt;=$L59),AF58+$M59,AF58)))</f>
      </c>
      <c r="AG59">
        <f>IF(OR(AG58="",$K59=0),AG58,IF(AG58=$I59,$J59,IF(AND(AG58&gt;=$J59,AG58&lt;=$L59),AG58+$M59,AG58)))</f>
      </c>
      <c r="AH59">
        <f>IF(OR(AH58="",$K59=0),AH58,IF(AH58=$I59,$J59,IF(AND(AH58&gt;=$J59,AH58&lt;=$L59),AH58+$M59,AH58)))</f>
      </c>
      <c r="AI59">
        <f>IF(OR(AI58="",$K59=0),AI58,IF(AI58=$I59,$J59,IF(AND(AI58&gt;=$J59,AI58&lt;=$L59),AI58+$M59,AI58)))</f>
      </c>
      <c r="AJ59">
        <f>IF(OR(AJ58="",$K59=0),AJ58,IF(AJ58=$I59,$J59,IF(AND(AJ58&gt;=$J59,AJ58&lt;=$L59),AJ58+$M59,AJ58)))</f>
      </c>
      <c r="AK59">
        <f>IF(OR(AK58="",$K59=0),AK58,IF(AK58=$I59,$J59,IF(AND(AK58&gt;=$J59,AK58&lt;=$L59),AK58+$M59,AK58)))</f>
      </c>
      <c r="AL59">
        <f>IF(OR(AL58="",$K59=0),AL58,IF(AL58=$I59,$J59,IF(AND(AL58&gt;=$J59,AL58&lt;=$L59),AL58+$M59,AL58)))</f>
      </c>
      <c r="AM59">
        <f>IF(OR(AM58="",$K59=0),AM58,IF(AM58=$I59,$J59,IF(AND(AM58&gt;=$J59,AM58&lt;=$L59),AM58+$M59,AM58)))</f>
      </c>
      <c r="AN59">
        <f>IF(OR(AN58="",$K59=0),AN58,IF(AN58=$I59,$J59,IF(AND(AN58&gt;=$J59,AN58&lt;=$L59),AN58+$M59,AN58)))</f>
      </c>
      <c r="AO59">
        <f>IF(OR(AO58="",$K59=0),AO58,IF(AO58=$I59,$J59,IF(AND(AO58&gt;=$J59,AO58&lt;=$L59),AO58+$M59,AO58)))</f>
      </c>
      <c r="AP59">
        <f>IF(OR(AP58="",$K59=0),AP58,IF(AP58=$I59,$J59,IF(AND(AP58&gt;=$J59,AP58&lt;=$L59),AP58+$M59,AP58)))</f>
      </c>
      <c r="AQ59">
        <f>IF(OR(AQ58="",$K59=0),AQ58,IF(AQ58=$I59,$J59,IF(AND(AQ58&gt;=$J59,AQ58&lt;=$L59),AQ58+$M59,AQ58)))</f>
      </c>
      <c r="AR59">
        <f>IF(OR(AR58="",$K59=0),AR58,IF(AR58=$I59,$J59,IF(AND(AR58&gt;=$J59,AR58&lt;=$L59),AR58+$M59,AR58)))</f>
      </c>
      <c r="AS59">
        <f>IF(OR(AS58="",$K59=0),AS58,IF(AS58=$I59,$J59,IF(AND(AS58&gt;=$J59,AS58&lt;=$L59),AS58+$M59,AS58)))</f>
      </c>
      <c r="AT59">
        <f>IF(OR(AT58="",$K59=0),AT58,IF(AT58=$I59,$J59,IF(AND(AT58&gt;=$J59,AT58&lt;=$L59),AT58+$M59,AT58)))</f>
      </c>
      <c r="AU59">
        <f>IF(OR(AU58="",$K59=0),AU58,IF(AU58=$I59,$J59,IF(AND(AU58&gt;=$J59,AU58&lt;=$L59),AU58+$M59,AU58)))</f>
      </c>
      <c r="AV59">
        <f>IF(OR(AV58="",$K59=0),AV58,IF(AV58=$I59,$J59,IF(AND(AV58&gt;=$J59,AV58&lt;=$L59),AV58+$M59,AV58)))</f>
      </c>
      <c r="AW59">
        <f>IF(OR(AW58="",$K59=0),AW58,IF(AW58=$I59,$J59,IF(AND(AW58&gt;=$J59,AW58&lt;=$L59),AW58+$M59,AW58)))</f>
      </c>
      <c r="AX59">
        <f>IF(OR(AX58="",$K59=0),AX58,IF(AX58=$I59,$J59,IF(AND(AX58&gt;=$J59,AX58&lt;=$L59),AX58+$M59,AX58)))</f>
      </c>
      <c r="AY59">
        <f>IF(OR(AY58="",$K59=0),AY58,IF(AY58=$I59,$J59,IF(AND(AY58&gt;=$J59,AY58&lt;=$L59),AY58+$M59,AY58)))</f>
      </c>
      <c r="AZ59">
        <f>IF(OR(AZ58="",$K59=0),AZ58,IF(AZ58=$I59,$J59,IF(AND(AZ58&gt;=$J59,AZ58&lt;=$L59),AZ58+$M59,AZ58)))</f>
      </c>
      <c r="BA59">
        <f>IF(OR(BA58="",$K59=0),BA58,IF(BA58=$I59,$J59,IF(AND(BA58&gt;=$J59,BA58&lt;=$L59),BA58+$M59,BA58)))</f>
      </c>
    </row>
    <row r="60" ht="20" customHeight="1">
      <c r="A60" s="9">
        <v>55</v>
      </c>
      <c r="B60" s="25"/>
      <c r="C60" s="26"/>
      <c r="D60" s="26"/>
      <c r="E60" s="26"/>
      <c r="F60" s="26"/>
      <c r="G60" s="27">
        <f>IF(AND($C60="",$D60=""),"",IF(OR($C60="",$D60=""),"Type both players",IF(OR($I60="",$J60=""),"A name is not on the Players tab",IF($C60=$D60,"The same player twice",IF($I60&lt;$J60,"Challenges go up the ladder, so nothing moved",IF($I60-$J60&gt;Settings!$C$5,"More than "&amp;Settings!$C$5&amp;" places up, so nothing moved",IF($E60="","To play",IF($E60="Defender",$D60&amp;" stays at "&amp;$J60,IF((Settings!$C$6="Swap places"),$C60&amp;" and "&amp;$D60&amp;" swap places",$C60&amp;" moves up to "&amp;$J60)))))))))</f>
      </c>
      <c r="I60">
        <f>IF($C60="","",IFERROR(INDEX($N$59:$BA$59,1,MATCH($C60,Players!$B$6:$B$45,0)),""))</f>
      </c>
      <c r="J60">
        <f>IF($D60="","",IFERROR(INDEX($N$59:$BA$59,1,MATCH($D60,Players!$B$6:$B$45,0)),""))</f>
      </c>
      <c r="K60">
        <f>IF(AND($E60="Challenger",ISNUMBER($I60),ISNUMBER($J60),$C60&lt;&gt;$D60),IF(AND($I60&gt;$J60,$I60-$J60&lt;=Settings!$C$5),1,0),0)</f>
      </c>
      <c r="L60">
        <f>IF($K60=0,"",IF((Settings!$C$6="Swap places"),$J60,$I60-1))</f>
      </c>
      <c r="M60">
        <f>IF($K60=0,"",IF((Settings!$C$6="Swap places"),$I60-$J60,1))</f>
      </c>
      <c r="N60">
        <f>IF(OR(N59="",$K60=0),N59,IF(N59=$I60,$J60,IF(AND(N59&gt;=$J60,N59&lt;=$L60),N59+$M60,N59)))</f>
      </c>
      <c r="O60">
        <f>IF(OR(O59="",$K60=0),O59,IF(O59=$I60,$J60,IF(AND(O59&gt;=$J60,O59&lt;=$L60),O59+$M60,O59)))</f>
      </c>
      <c r="P60">
        <f>IF(OR(P59="",$K60=0),P59,IF(P59=$I60,$J60,IF(AND(P59&gt;=$J60,P59&lt;=$L60),P59+$M60,P59)))</f>
      </c>
      <c r="Q60">
        <f>IF(OR(Q59="",$K60=0),Q59,IF(Q59=$I60,$J60,IF(AND(Q59&gt;=$J60,Q59&lt;=$L60),Q59+$M60,Q59)))</f>
      </c>
      <c r="R60">
        <f>IF(OR(R59="",$K60=0),R59,IF(R59=$I60,$J60,IF(AND(R59&gt;=$J60,R59&lt;=$L60),R59+$M60,R59)))</f>
      </c>
      <c r="S60">
        <f>IF(OR(S59="",$K60=0),S59,IF(S59=$I60,$J60,IF(AND(S59&gt;=$J60,S59&lt;=$L60),S59+$M60,S59)))</f>
      </c>
      <c r="T60">
        <f>IF(OR(T59="",$K60=0),T59,IF(T59=$I60,$J60,IF(AND(T59&gt;=$J60,T59&lt;=$L60),T59+$M60,T59)))</f>
      </c>
      <c r="U60">
        <f>IF(OR(U59="",$K60=0),U59,IF(U59=$I60,$J60,IF(AND(U59&gt;=$J60,U59&lt;=$L60),U59+$M60,U59)))</f>
      </c>
      <c r="V60">
        <f>IF(OR(V59="",$K60=0),V59,IF(V59=$I60,$J60,IF(AND(V59&gt;=$J60,V59&lt;=$L60),V59+$M60,V59)))</f>
      </c>
      <c r="W60">
        <f>IF(OR(W59="",$K60=0),W59,IF(W59=$I60,$J60,IF(AND(W59&gt;=$J60,W59&lt;=$L60),W59+$M60,W59)))</f>
      </c>
      <c r="X60">
        <f>IF(OR(X59="",$K60=0),X59,IF(X59=$I60,$J60,IF(AND(X59&gt;=$J60,X59&lt;=$L60),X59+$M60,X59)))</f>
      </c>
      <c r="Y60">
        <f>IF(OR(Y59="",$K60=0),Y59,IF(Y59=$I60,$J60,IF(AND(Y59&gt;=$J60,Y59&lt;=$L60),Y59+$M60,Y59)))</f>
      </c>
      <c r="Z60">
        <f>IF(OR(Z59="",$K60=0),Z59,IF(Z59=$I60,$J60,IF(AND(Z59&gt;=$J60,Z59&lt;=$L60),Z59+$M60,Z59)))</f>
      </c>
      <c r="AA60">
        <f>IF(OR(AA59="",$K60=0),AA59,IF(AA59=$I60,$J60,IF(AND(AA59&gt;=$J60,AA59&lt;=$L60),AA59+$M60,AA59)))</f>
      </c>
      <c r="AB60">
        <f>IF(OR(AB59="",$K60=0),AB59,IF(AB59=$I60,$J60,IF(AND(AB59&gt;=$J60,AB59&lt;=$L60),AB59+$M60,AB59)))</f>
      </c>
      <c r="AC60">
        <f>IF(OR(AC59="",$K60=0),AC59,IF(AC59=$I60,$J60,IF(AND(AC59&gt;=$J60,AC59&lt;=$L60),AC59+$M60,AC59)))</f>
      </c>
      <c r="AD60">
        <f>IF(OR(AD59="",$K60=0),AD59,IF(AD59=$I60,$J60,IF(AND(AD59&gt;=$J60,AD59&lt;=$L60),AD59+$M60,AD59)))</f>
      </c>
      <c r="AE60">
        <f>IF(OR(AE59="",$K60=0),AE59,IF(AE59=$I60,$J60,IF(AND(AE59&gt;=$J60,AE59&lt;=$L60),AE59+$M60,AE59)))</f>
      </c>
      <c r="AF60">
        <f>IF(OR(AF59="",$K60=0),AF59,IF(AF59=$I60,$J60,IF(AND(AF59&gt;=$J60,AF59&lt;=$L60),AF59+$M60,AF59)))</f>
      </c>
      <c r="AG60">
        <f>IF(OR(AG59="",$K60=0),AG59,IF(AG59=$I60,$J60,IF(AND(AG59&gt;=$J60,AG59&lt;=$L60),AG59+$M60,AG59)))</f>
      </c>
      <c r="AH60">
        <f>IF(OR(AH59="",$K60=0),AH59,IF(AH59=$I60,$J60,IF(AND(AH59&gt;=$J60,AH59&lt;=$L60),AH59+$M60,AH59)))</f>
      </c>
      <c r="AI60">
        <f>IF(OR(AI59="",$K60=0),AI59,IF(AI59=$I60,$J60,IF(AND(AI59&gt;=$J60,AI59&lt;=$L60),AI59+$M60,AI59)))</f>
      </c>
      <c r="AJ60">
        <f>IF(OR(AJ59="",$K60=0),AJ59,IF(AJ59=$I60,$J60,IF(AND(AJ59&gt;=$J60,AJ59&lt;=$L60),AJ59+$M60,AJ59)))</f>
      </c>
      <c r="AK60">
        <f>IF(OR(AK59="",$K60=0),AK59,IF(AK59=$I60,$J60,IF(AND(AK59&gt;=$J60,AK59&lt;=$L60),AK59+$M60,AK59)))</f>
      </c>
      <c r="AL60">
        <f>IF(OR(AL59="",$K60=0),AL59,IF(AL59=$I60,$J60,IF(AND(AL59&gt;=$J60,AL59&lt;=$L60),AL59+$M60,AL59)))</f>
      </c>
      <c r="AM60">
        <f>IF(OR(AM59="",$K60=0),AM59,IF(AM59=$I60,$J60,IF(AND(AM59&gt;=$J60,AM59&lt;=$L60),AM59+$M60,AM59)))</f>
      </c>
      <c r="AN60">
        <f>IF(OR(AN59="",$K60=0),AN59,IF(AN59=$I60,$J60,IF(AND(AN59&gt;=$J60,AN59&lt;=$L60),AN59+$M60,AN59)))</f>
      </c>
      <c r="AO60">
        <f>IF(OR(AO59="",$K60=0),AO59,IF(AO59=$I60,$J60,IF(AND(AO59&gt;=$J60,AO59&lt;=$L60),AO59+$M60,AO59)))</f>
      </c>
      <c r="AP60">
        <f>IF(OR(AP59="",$K60=0),AP59,IF(AP59=$I60,$J60,IF(AND(AP59&gt;=$J60,AP59&lt;=$L60),AP59+$M60,AP59)))</f>
      </c>
      <c r="AQ60">
        <f>IF(OR(AQ59="",$K60=0),AQ59,IF(AQ59=$I60,$J60,IF(AND(AQ59&gt;=$J60,AQ59&lt;=$L60),AQ59+$M60,AQ59)))</f>
      </c>
      <c r="AR60">
        <f>IF(OR(AR59="",$K60=0),AR59,IF(AR59=$I60,$J60,IF(AND(AR59&gt;=$J60,AR59&lt;=$L60),AR59+$M60,AR59)))</f>
      </c>
      <c r="AS60">
        <f>IF(OR(AS59="",$K60=0),AS59,IF(AS59=$I60,$J60,IF(AND(AS59&gt;=$J60,AS59&lt;=$L60),AS59+$M60,AS59)))</f>
      </c>
      <c r="AT60">
        <f>IF(OR(AT59="",$K60=0),AT59,IF(AT59=$I60,$J60,IF(AND(AT59&gt;=$J60,AT59&lt;=$L60),AT59+$M60,AT59)))</f>
      </c>
      <c r="AU60">
        <f>IF(OR(AU59="",$K60=0),AU59,IF(AU59=$I60,$J60,IF(AND(AU59&gt;=$J60,AU59&lt;=$L60),AU59+$M60,AU59)))</f>
      </c>
      <c r="AV60">
        <f>IF(OR(AV59="",$K60=0),AV59,IF(AV59=$I60,$J60,IF(AND(AV59&gt;=$J60,AV59&lt;=$L60),AV59+$M60,AV59)))</f>
      </c>
      <c r="AW60">
        <f>IF(OR(AW59="",$K60=0),AW59,IF(AW59=$I60,$J60,IF(AND(AW59&gt;=$J60,AW59&lt;=$L60),AW59+$M60,AW59)))</f>
      </c>
      <c r="AX60">
        <f>IF(OR(AX59="",$K60=0),AX59,IF(AX59=$I60,$J60,IF(AND(AX59&gt;=$J60,AX59&lt;=$L60),AX59+$M60,AX59)))</f>
      </c>
      <c r="AY60">
        <f>IF(OR(AY59="",$K60=0),AY59,IF(AY59=$I60,$J60,IF(AND(AY59&gt;=$J60,AY59&lt;=$L60),AY59+$M60,AY59)))</f>
      </c>
      <c r="AZ60">
        <f>IF(OR(AZ59="",$K60=0),AZ59,IF(AZ59=$I60,$J60,IF(AND(AZ59&gt;=$J60,AZ59&lt;=$L60),AZ59+$M60,AZ59)))</f>
      </c>
      <c r="BA60">
        <f>IF(OR(BA59="",$K60=0),BA59,IF(BA59=$I60,$J60,IF(AND(BA59&gt;=$J60,BA59&lt;=$L60),BA59+$M60,BA59)))</f>
      </c>
    </row>
    <row r="61" ht="20" customHeight="1">
      <c r="A61" s="9">
        <v>56</v>
      </c>
      <c r="B61" s="25"/>
      <c r="C61" s="26"/>
      <c r="D61" s="26"/>
      <c r="E61" s="26"/>
      <c r="F61" s="26"/>
      <c r="G61" s="27">
        <f>IF(AND($C61="",$D61=""),"",IF(OR($C61="",$D61=""),"Type both players",IF(OR($I61="",$J61=""),"A name is not on the Players tab",IF($C61=$D61,"The same player twice",IF($I61&lt;$J61,"Challenges go up the ladder, so nothing moved",IF($I61-$J61&gt;Settings!$C$5,"More than "&amp;Settings!$C$5&amp;" places up, so nothing moved",IF($E61="","To play",IF($E61="Defender",$D61&amp;" stays at "&amp;$J61,IF((Settings!$C$6="Swap places"),$C61&amp;" and "&amp;$D61&amp;" swap places",$C61&amp;" moves up to "&amp;$J61)))))))))</f>
      </c>
      <c r="I61">
        <f>IF($C61="","",IFERROR(INDEX($N$60:$BA$60,1,MATCH($C61,Players!$B$6:$B$45,0)),""))</f>
      </c>
      <c r="J61">
        <f>IF($D61="","",IFERROR(INDEX($N$60:$BA$60,1,MATCH($D61,Players!$B$6:$B$45,0)),""))</f>
      </c>
      <c r="K61">
        <f>IF(AND($E61="Challenger",ISNUMBER($I61),ISNUMBER($J61),$C61&lt;&gt;$D61),IF(AND($I61&gt;$J61,$I61-$J61&lt;=Settings!$C$5),1,0),0)</f>
      </c>
      <c r="L61">
        <f>IF($K61=0,"",IF((Settings!$C$6="Swap places"),$J61,$I61-1))</f>
      </c>
      <c r="M61">
        <f>IF($K61=0,"",IF((Settings!$C$6="Swap places"),$I61-$J61,1))</f>
      </c>
      <c r="N61">
        <f>IF(OR(N60="",$K61=0),N60,IF(N60=$I61,$J61,IF(AND(N60&gt;=$J61,N60&lt;=$L61),N60+$M61,N60)))</f>
      </c>
      <c r="O61">
        <f>IF(OR(O60="",$K61=0),O60,IF(O60=$I61,$J61,IF(AND(O60&gt;=$J61,O60&lt;=$L61),O60+$M61,O60)))</f>
      </c>
      <c r="P61">
        <f>IF(OR(P60="",$K61=0),P60,IF(P60=$I61,$J61,IF(AND(P60&gt;=$J61,P60&lt;=$L61),P60+$M61,P60)))</f>
      </c>
      <c r="Q61">
        <f>IF(OR(Q60="",$K61=0),Q60,IF(Q60=$I61,$J61,IF(AND(Q60&gt;=$J61,Q60&lt;=$L61),Q60+$M61,Q60)))</f>
      </c>
      <c r="R61">
        <f>IF(OR(R60="",$K61=0),R60,IF(R60=$I61,$J61,IF(AND(R60&gt;=$J61,R60&lt;=$L61),R60+$M61,R60)))</f>
      </c>
      <c r="S61">
        <f>IF(OR(S60="",$K61=0),S60,IF(S60=$I61,$J61,IF(AND(S60&gt;=$J61,S60&lt;=$L61),S60+$M61,S60)))</f>
      </c>
      <c r="T61">
        <f>IF(OR(T60="",$K61=0),T60,IF(T60=$I61,$J61,IF(AND(T60&gt;=$J61,T60&lt;=$L61),T60+$M61,T60)))</f>
      </c>
      <c r="U61">
        <f>IF(OR(U60="",$K61=0),U60,IF(U60=$I61,$J61,IF(AND(U60&gt;=$J61,U60&lt;=$L61),U60+$M61,U60)))</f>
      </c>
      <c r="V61">
        <f>IF(OR(V60="",$K61=0),V60,IF(V60=$I61,$J61,IF(AND(V60&gt;=$J61,V60&lt;=$L61),V60+$M61,V60)))</f>
      </c>
      <c r="W61">
        <f>IF(OR(W60="",$K61=0),W60,IF(W60=$I61,$J61,IF(AND(W60&gt;=$J61,W60&lt;=$L61),W60+$M61,W60)))</f>
      </c>
      <c r="X61">
        <f>IF(OR(X60="",$K61=0),X60,IF(X60=$I61,$J61,IF(AND(X60&gt;=$J61,X60&lt;=$L61),X60+$M61,X60)))</f>
      </c>
      <c r="Y61">
        <f>IF(OR(Y60="",$K61=0),Y60,IF(Y60=$I61,$J61,IF(AND(Y60&gt;=$J61,Y60&lt;=$L61),Y60+$M61,Y60)))</f>
      </c>
      <c r="Z61">
        <f>IF(OR(Z60="",$K61=0),Z60,IF(Z60=$I61,$J61,IF(AND(Z60&gt;=$J61,Z60&lt;=$L61),Z60+$M61,Z60)))</f>
      </c>
      <c r="AA61">
        <f>IF(OR(AA60="",$K61=0),AA60,IF(AA60=$I61,$J61,IF(AND(AA60&gt;=$J61,AA60&lt;=$L61),AA60+$M61,AA60)))</f>
      </c>
      <c r="AB61">
        <f>IF(OR(AB60="",$K61=0),AB60,IF(AB60=$I61,$J61,IF(AND(AB60&gt;=$J61,AB60&lt;=$L61),AB60+$M61,AB60)))</f>
      </c>
      <c r="AC61">
        <f>IF(OR(AC60="",$K61=0),AC60,IF(AC60=$I61,$J61,IF(AND(AC60&gt;=$J61,AC60&lt;=$L61),AC60+$M61,AC60)))</f>
      </c>
      <c r="AD61">
        <f>IF(OR(AD60="",$K61=0),AD60,IF(AD60=$I61,$J61,IF(AND(AD60&gt;=$J61,AD60&lt;=$L61),AD60+$M61,AD60)))</f>
      </c>
      <c r="AE61">
        <f>IF(OR(AE60="",$K61=0),AE60,IF(AE60=$I61,$J61,IF(AND(AE60&gt;=$J61,AE60&lt;=$L61),AE60+$M61,AE60)))</f>
      </c>
      <c r="AF61">
        <f>IF(OR(AF60="",$K61=0),AF60,IF(AF60=$I61,$J61,IF(AND(AF60&gt;=$J61,AF60&lt;=$L61),AF60+$M61,AF60)))</f>
      </c>
      <c r="AG61">
        <f>IF(OR(AG60="",$K61=0),AG60,IF(AG60=$I61,$J61,IF(AND(AG60&gt;=$J61,AG60&lt;=$L61),AG60+$M61,AG60)))</f>
      </c>
      <c r="AH61">
        <f>IF(OR(AH60="",$K61=0),AH60,IF(AH60=$I61,$J61,IF(AND(AH60&gt;=$J61,AH60&lt;=$L61),AH60+$M61,AH60)))</f>
      </c>
      <c r="AI61">
        <f>IF(OR(AI60="",$K61=0),AI60,IF(AI60=$I61,$J61,IF(AND(AI60&gt;=$J61,AI60&lt;=$L61),AI60+$M61,AI60)))</f>
      </c>
      <c r="AJ61">
        <f>IF(OR(AJ60="",$K61=0),AJ60,IF(AJ60=$I61,$J61,IF(AND(AJ60&gt;=$J61,AJ60&lt;=$L61),AJ60+$M61,AJ60)))</f>
      </c>
      <c r="AK61">
        <f>IF(OR(AK60="",$K61=0),AK60,IF(AK60=$I61,$J61,IF(AND(AK60&gt;=$J61,AK60&lt;=$L61),AK60+$M61,AK60)))</f>
      </c>
      <c r="AL61">
        <f>IF(OR(AL60="",$K61=0),AL60,IF(AL60=$I61,$J61,IF(AND(AL60&gt;=$J61,AL60&lt;=$L61),AL60+$M61,AL60)))</f>
      </c>
      <c r="AM61">
        <f>IF(OR(AM60="",$K61=0),AM60,IF(AM60=$I61,$J61,IF(AND(AM60&gt;=$J61,AM60&lt;=$L61),AM60+$M61,AM60)))</f>
      </c>
      <c r="AN61">
        <f>IF(OR(AN60="",$K61=0),AN60,IF(AN60=$I61,$J61,IF(AND(AN60&gt;=$J61,AN60&lt;=$L61),AN60+$M61,AN60)))</f>
      </c>
      <c r="AO61">
        <f>IF(OR(AO60="",$K61=0),AO60,IF(AO60=$I61,$J61,IF(AND(AO60&gt;=$J61,AO60&lt;=$L61),AO60+$M61,AO60)))</f>
      </c>
      <c r="AP61">
        <f>IF(OR(AP60="",$K61=0),AP60,IF(AP60=$I61,$J61,IF(AND(AP60&gt;=$J61,AP60&lt;=$L61),AP60+$M61,AP60)))</f>
      </c>
      <c r="AQ61">
        <f>IF(OR(AQ60="",$K61=0),AQ60,IF(AQ60=$I61,$J61,IF(AND(AQ60&gt;=$J61,AQ60&lt;=$L61),AQ60+$M61,AQ60)))</f>
      </c>
      <c r="AR61">
        <f>IF(OR(AR60="",$K61=0),AR60,IF(AR60=$I61,$J61,IF(AND(AR60&gt;=$J61,AR60&lt;=$L61),AR60+$M61,AR60)))</f>
      </c>
      <c r="AS61">
        <f>IF(OR(AS60="",$K61=0),AS60,IF(AS60=$I61,$J61,IF(AND(AS60&gt;=$J61,AS60&lt;=$L61),AS60+$M61,AS60)))</f>
      </c>
      <c r="AT61">
        <f>IF(OR(AT60="",$K61=0),AT60,IF(AT60=$I61,$J61,IF(AND(AT60&gt;=$J61,AT60&lt;=$L61),AT60+$M61,AT60)))</f>
      </c>
      <c r="AU61">
        <f>IF(OR(AU60="",$K61=0),AU60,IF(AU60=$I61,$J61,IF(AND(AU60&gt;=$J61,AU60&lt;=$L61),AU60+$M61,AU60)))</f>
      </c>
      <c r="AV61">
        <f>IF(OR(AV60="",$K61=0),AV60,IF(AV60=$I61,$J61,IF(AND(AV60&gt;=$J61,AV60&lt;=$L61),AV60+$M61,AV60)))</f>
      </c>
      <c r="AW61">
        <f>IF(OR(AW60="",$K61=0),AW60,IF(AW60=$I61,$J61,IF(AND(AW60&gt;=$J61,AW60&lt;=$L61),AW60+$M61,AW60)))</f>
      </c>
      <c r="AX61">
        <f>IF(OR(AX60="",$K61=0),AX60,IF(AX60=$I61,$J61,IF(AND(AX60&gt;=$J61,AX60&lt;=$L61),AX60+$M61,AX60)))</f>
      </c>
      <c r="AY61">
        <f>IF(OR(AY60="",$K61=0),AY60,IF(AY60=$I61,$J61,IF(AND(AY60&gt;=$J61,AY60&lt;=$L61),AY60+$M61,AY60)))</f>
      </c>
      <c r="AZ61">
        <f>IF(OR(AZ60="",$K61=0),AZ60,IF(AZ60=$I61,$J61,IF(AND(AZ60&gt;=$J61,AZ60&lt;=$L61),AZ60+$M61,AZ60)))</f>
      </c>
      <c r="BA61">
        <f>IF(OR(BA60="",$K61=0),BA60,IF(BA60=$I61,$J61,IF(AND(BA60&gt;=$J61,BA60&lt;=$L61),BA60+$M61,BA60)))</f>
      </c>
    </row>
    <row r="62" ht="20" customHeight="1">
      <c r="A62" s="9">
        <v>57</v>
      </c>
      <c r="B62" s="25"/>
      <c r="C62" s="26"/>
      <c r="D62" s="26"/>
      <c r="E62" s="26"/>
      <c r="F62" s="26"/>
      <c r="G62" s="27">
        <f>IF(AND($C62="",$D62=""),"",IF(OR($C62="",$D62=""),"Type both players",IF(OR($I62="",$J62=""),"A name is not on the Players tab",IF($C62=$D62,"The same player twice",IF($I62&lt;$J62,"Challenges go up the ladder, so nothing moved",IF($I62-$J62&gt;Settings!$C$5,"More than "&amp;Settings!$C$5&amp;" places up, so nothing moved",IF($E62="","To play",IF($E62="Defender",$D62&amp;" stays at "&amp;$J62,IF((Settings!$C$6="Swap places"),$C62&amp;" and "&amp;$D62&amp;" swap places",$C62&amp;" moves up to "&amp;$J62)))))))))</f>
      </c>
      <c r="I62">
        <f>IF($C62="","",IFERROR(INDEX($N$61:$BA$61,1,MATCH($C62,Players!$B$6:$B$45,0)),""))</f>
      </c>
      <c r="J62">
        <f>IF($D62="","",IFERROR(INDEX($N$61:$BA$61,1,MATCH($D62,Players!$B$6:$B$45,0)),""))</f>
      </c>
      <c r="K62">
        <f>IF(AND($E62="Challenger",ISNUMBER($I62),ISNUMBER($J62),$C62&lt;&gt;$D62),IF(AND($I62&gt;$J62,$I62-$J62&lt;=Settings!$C$5),1,0),0)</f>
      </c>
      <c r="L62">
        <f>IF($K62=0,"",IF((Settings!$C$6="Swap places"),$J62,$I62-1))</f>
      </c>
      <c r="M62">
        <f>IF($K62=0,"",IF((Settings!$C$6="Swap places"),$I62-$J62,1))</f>
      </c>
      <c r="N62">
        <f>IF(OR(N61="",$K62=0),N61,IF(N61=$I62,$J62,IF(AND(N61&gt;=$J62,N61&lt;=$L62),N61+$M62,N61)))</f>
      </c>
      <c r="O62">
        <f>IF(OR(O61="",$K62=0),O61,IF(O61=$I62,$J62,IF(AND(O61&gt;=$J62,O61&lt;=$L62),O61+$M62,O61)))</f>
      </c>
      <c r="P62">
        <f>IF(OR(P61="",$K62=0),P61,IF(P61=$I62,$J62,IF(AND(P61&gt;=$J62,P61&lt;=$L62),P61+$M62,P61)))</f>
      </c>
      <c r="Q62">
        <f>IF(OR(Q61="",$K62=0),Q61,IF(Q61=$I62,$J62,IF(AND(Q61&gt;=$J62,Q61&lt;=$L62),Q61+$M62,Q61)))</f>
      </c>
      <c r="R62">
        <f>IF(OR(R61="",$K62=0),R61,IF(R61=$I62,$J62,IF(AND(R61&gt;=$J62,R61&lt;=$L62),R61+$M62,R61)))</f>
      </c>
      <c r="S62">
        <f>IF(OR(S61="",$K62=0),S61,IF(S61=$I62,$J62,IF(AND(S61&gt;=$J62,S61&lt;=$L62),S61+$M62,S61)))</f>
      </c>
      <c r="T62">
        <f>IF(OR(T61="",$K62=0),T61,IF(T61=$I62,$J62,IF(AND(T61&gt;=$J62,T61&lt;=$L62),T61+$M62,T61)))</f>
      </c>
      <c r="U62">
        <f>IF(OR(U61="",$K62=0),U61,IF(U61=$I62,$J62,IF(AND(U61&gt;=$J62,U61&lt;=$L62),U61+$M62,U61)))</f>
      </c>
      <c r="V62">
        <f>IF(OR(V61="",$K62=0),V61,IF(V61=$I62,$J62,IF(AND(V61&gt;=$J62,V61&lt;=$L62),V61+$M62,V61)))</f>
      </c>
      <c r="W62">
        <f>IF(OR(W61="",$K62=0),W61,IF(W61=$I62,$J62,IF(AND(W61&gt;=$J62,W61&lt;=$L62),W61+$M62,W61)))</f>
      </c>
      <c r="X62">
        <f>IF(OR(X61="",$K62=0),X61,IF(X61=$I62,$J62,IF(AND(X61&gt;=$J62,X61&lt;=$L62),X61+$M62,X61)))</f>
      </c>
      <c r="Y62">
        <f>IF(OR(Y61="",$K62=0),Y61,IF(Y61=$I62,$J62,IF(AND(Y61&gt;=$J62,Y61&lt;=$L62),Y61+$M62,Y61)))</f>
      </c>
      <c r="Z62">
        <f>IF(OR(Z61="",$K62=0),Z61,IF(Z61=$I62,$J62,IF(AND(Z61&gt;=$J62,Z61&lt;=$L62),Z61+$M62,Z61)))</f>
      </c>
      <c r="AA62">
        <f>IF(OR(AA61="",$K62=0),AA61,IF(AA61=$I62,$J62,IF(AND(AA61&gt;=$J62,AA61&lt;=$L62),AA61+$M62,AA61)))</f>
      </c>
      <c r="AB62">
        <f>IF(OR(AB61="",$K62=0),AB61,IF(AB61=$I62,$J62,IF(AND(AB61&gt;=$J62,AB61&lt;=$L62),AB61+$M62,AB61)))</f>
      </c>
      <c r="AC62">
        <f>IF(OR(AC61="",$K62=0),AC61,IF(AC61=$I62,$J62,IF(AND(AC61&gt;=$J62,AC61&lt;=$L62),AC61+$M62,AC61)))</f>
      </c>
      <c r="AD62">
        <f>IF(OR(AD61="",$K62=0),AD61,IF(AD61=$I62,$J62,IF(AND(AD61&gt;=$J62,AD61&lt;=$L62),AD61+$M62,AD61)))</f>
      </c>
      <c r="AE62">
        <f>IF(OR(AE61="",$K62=0),AE61,IF(AE61=$I62,$J62,IF(AND(AE61&gt;=$J62,AE61&lt;=$L62),AE61+$M62,AE61)))</f>
      </c>
      <c r="AF62">
        <f>IF(OR(AF61="",$K62=0),AF61,IF(AF61=$I62,$J62,IF(AND(AF61&gt;=$J62,AF61&lt;=$L62),AF61+$M62,AF61)))</f>
      </c>
      <c r="AG62">
        <f>IF(OR(AG61="",$K62=0),AG61,IF(AG61=$I62,$J62,IF(AND(AG61&gt;=$J62,AG61&lt;=$L62),AG61+$M62,AG61)))</f>
      </c>
      <c r="AH62">
        <f>IF(OR(AH61="",$K62=0),AH61,IF(AH61=$I62,$J62,IF(AND(AH61&gt;=$J62,AH61&lt;=$L62),AH61+$M62,AH61)))</f>
      </c>
      <c r="AI62">
        <f>IF(OR(AI61="",$K62=0),AI61,IF(AI61=$I62,$J62,IF(AND(AI61&gt;=$J62,AI61&lt;=$L62),AI61+$M62,AI61)))</f>
      </c>
      <c r="AJ62">
        <f>IF(OR(AJ61="",$K62=0),AJ61,IF(AJ61=$I62,$J62,IF(AND(AJ61&gt;=$J62,AJ61&lt;=$L62),AJ61+$M62,AJ61)))</f>
      </c>
      <c r="AK62">
        <f>IF(OR(AK61="",$K62=0),AK61,IF(AK61=$I62,$J62,IF(AND(AK61&gt;=$J62,AK61&lt;=$L62),AK61+$M62,AK61)))</f>
      </c>
      <c r="AL62">
        <f>IF(OR(AL61="",$K62=0),AL61,IF(AL61=$I62,$J62,IF(AND(AL61&gt;=$J62,AL61&lt;=$L62),AL61+$M62,AL61)))</f>
      </c>
      <c r="AM62">
        <f>IF(OR(AM61="",$K62=0),AM61,IF(AM61=$I62,$J62,IF(AND(AM61&gt;=$J62,AM61&lt;=$L62),AM61+$M62,AM61)))</f>
      </c>
      <c r="AN62">
        <f>IF(OR(AN61="",$K62=0),AN61,IF(AN61=$I62,$J62,IF(AND(AN61&gt;=$J62,AN61&lt;=$L62),AN61+$M62,AN61)))</f>
      </c>
      <c r="AO62">
        <f>IF(OR(AO61="",$K62=0),AO61,IF(AO61=$I62,$J62,IF(AND(AO61&gt;=$J62,AO61&lt;=$L62),AO61+$M62,AO61)))</f>
      </c>
      <c r="AP62">
        <f>IF(OR(AP61="",$K62=0),AP61,IF(AP61=$I62,$J62,IF(AND(AP61&gt;=$J62,AP61&lt;=$L62),AP61+$M62,AP61)))</f>
      </c>
      <c r="AQ62">
        <f>IF(OR(AQ61="",$K62=0),AQ61,IF(AQ61=$I62,$J62,IF(AND(AQ61&gt;=$J62,AQ61&lt;=$L62),AQ61+$M62,AQ61)))</f>
      </c>
      <c r="AR62">
        <f>IF(OR(AR61="",$K62=0),AR61,IF(AR61=$I62,$J62,IF(AND(AR61&gt;=$J62,AR61&lt;=$L62),AR61+$M62,AR61)))</f>
      </c>
      <c r="AS62">
        <f>IF(OR(AS61="",$K62=0),AS61,IF(AS61=$I62,$J62,IF(AND(AS61&gt;=$J62,AS61&lt;=$L62),AS61+$M62,AS61)))</f>
      </c>
      <c r="AT62">
        <f>IF(OR(AT61="",$K62=0),AT61,IF(AT61=$I62,$J62,IF(AND(AT61&gt;=$J62,AT61&lt;=$L62),AT61+$M62,AT61)))</f>
      </c>
      <c r="AU62">
        <f>IF(OR(AU61="",$K62=0),AU61,IF(AU61=$I62,$J62,IF(AND(AU61&gt;=$J62,AU61&lt;=$L62),AU61+$M62,AU61)))</f>
      </c>
      <c r="AV62">
        <f>IF(OR(AV61="",$K62=0),AV61,IF(AV61=$I62,$J62,IF(AND(AV61&gt;=$J62,AV61&lt;=$L62),AV61+$M62,AV61)))</f>
      </c>
      <c r="AW62">
        <f>IF(OR(AW61="",$K62=0),AW61,IF(AW61=$I62,$J62,IF(AND(AW61&gt;=$J62,AW61&lt;=$L62),AW61+$M62,AW61)))</f>
      </c>
      <c r="AX62">
        <f>IF(OR(AX61="",$K62=0),AX61,IF(AX61=$I62,$J62,IF(AND(AX61&gt;=$J62,AX61&lt;=$L62),AX61+$M62,AX61)))</f>
      </c>
      <c r="AY62">
        <f>IF(OR(AY61="",$K62=0),AY61,IF(AY61=$I62,$J62,IF(AND(AY61&gt;=$J62,AY61&lt;=$L62),AY61+$M62,AY61)))</f>
      </c>
      <c r="AZ62">
        <f>IF(OR(AZ61="",$K62=0),AZ61,IF(AZ61=$I62,$J62,IF(AND(AZ61&gt;=$J62,AZ61&lt;=$L62),AZ61+$M62,AZ61)))</f>
      </c>
      <c r="BA62">
        <f>IF(OR(BA61="",$K62=0),BA61,IF(BA61=$I62,$J62,IF(AND(BA61&gt;=$J62,BA61&lt;=$L62),BA61+$M62,BA61)))</f>
      </c>
    </row>
    <row r="63" ht="20" customHeight="1">
      <c r="A63" s="9">
        <v>58</v>
      </c>
      <c r="B63" s="25"/>
      <c r="C63" s="26"/>
      <c r="D63" s="26"/>
      <c r="E63" s="26"/>
      <c r="F63" s="26"/>
      <c r="G63" s="27">
        <f>IF(AND($C63="",$D63=""),"",IF(OR($C63="",$D63=""),"Type both players",IF(OR($I63="",$J63=""),"A name is not on the Players tab",IF($C63=$D63,"The same player twice",IF($I63&lt;$J63,"Challenges go up the ladder, so nothing moved",IF($I63-$J63&gt;Settings!$C$5,"More than "&amp;Settings!$C$5&amp;" places up, so nothing moved",IF($E63="","To play",IF($E63="Defender",$D63&amp;" stays at "&amp;$J63,IF((Settings!$C$6="Swap places"),$C63&amp;" and "&amp;$D63&amp;" swap places",$C63&amp;" moves up to "&amp;$J63)))))))))</f>
      </c>
      <c r="I63">
        <f>IF($C63="","",IFERROR(INDEX($N$62:$BA$62,1,MATCH($C63,Players!$B$6:$B$45,0)),""))</f>
      </c>
      <c r="J63">
        <f>IF($D63="","",IFERROR(INDEX($N$62:$BA$62,1,MATCH($D63,Players!$B$6:$B$45,0)),""))</f>
      </c>
      <c r="K63">
        <f>IF(AND($E63="Challenger",ISNUMBER($I63),ISNUMBER($J63),$C63&lt;&gt;$D63),IF(AND($I63&gt;$J63,$I63-$J63&lt;=Settings!$C$5),1,0),0)</f>
      </c>
      <c r="L63">
        <f>IF($K63=0,"",IF((Settings!$C$6="Swap places"),$J63,$I63-1))</f>
      </c>
      <c r="M63">
        <f>IF($K63=0,"",IF((Settings!$C$6="Swap places"),$I63-$J63,1))</f>
      </c>
      <c r="N63">
        <f>IF(OR(N62="",$K63=0),N62,IF(N62=$I63,$J63,IF(AND(N62&gt;=$J63,N62&lt;=$L63),N62+$M63,N62)))</f>
      </c>
      <c r="O63">
        <f>IF(OR(O62="",$K63=0),O62,IF(O62=$I63,$J63,IF(AND(O62&gt;=$J63,O62&lt;=$L63),O62+$M63,O62)))</f>
      </c>
      <c r="P63">
        <f>IF(OR(P62="",$K63=0),P62,IF(P62=$I63,$J63,IF(AND(P62&gt;=$J63,P62&lt;=$L63),P62+$M63,P62)))</f>
      </c>
      <c r="Q63">
        <f>IF(OR(Q62="",$K63=0),Q62,IF(Q62=$I63,$J63,IF(AND(Q62&gt;=$J63,Q62&lt;=$L63),Q62+$M63,Q62)))</f>
      </c>
      <c r="R63">
        <f>IF(OR(R62="",$K63=0),R62,IF(R62=$I63,$J63,IF(AND(R62&gt;=$J63,R62&lt;=$L63),R62+$M63,R62)))</f>
      </c>
      <c r="S63">
        <f>IF(OR(S62="",$K63=0),S62,IF(S62=$I63,$J63,IF(AND(S62&gt;=$J63,S62&lt;=$L63),S62+$M63,S62)))</f>
      </c>
      <c r="T63">
        <f>IF(OR(T62="",$K63=0),T62,IF(T62=$I63,$J63,IF(AND(T62&gt;=$J63,T62&lt;=$L63),T62+$M63,T62)))</f>
      </c>
      <c r="U63">
        <f>IF(OR(U62="",$K63=0),U62,IF(U62=$I63,$J63,IF(AND(U62&gt;=$J63,U62&lt;=$L63),U62+$M63,U62)))</f>
      </c>
      <c r="V63">
        <f>IF(OR(V62="",$K63=0),V62,IF(V62=$I63,$J63,IF(AND(V62&gt;=$J63,V62&lt;=$L63),V62+$M63,V62)))</f>
      </c>
      <c r="W63">
        <f>IF(OR(W62="",$K63=0),W62,IF(W62=$I63,$J63,IF(AND(W62&gt;=$J63,W62&lt;=$L63),W62+$M63,W62)))</f>
      </c>
      <c r="X63">
        <f>IF(OR(X62="",$K63=0),X62,IF(X62=$I63,$J63,IF(AND(X62&gt;=$J63,X62&lt;=$L63),X62+$M63,X62)))</f>
      </c>
      <c r="Y63">
        <f>IF(OR(Y62="",$K63=0),Y62,IF(Y62=$I63,$J63,IF(AND(Y62&gt;=$J63,Y62&lt;=$L63),Y62+$M63,Y62)))</f>
      </c>
      <c r="Z63">
        <f>IF(OR(Z62="",$K63=0),Z62,IF(Z62=$I63,$J63,IF(AND(Z62&gt;=$J63,Z62&lt;=$L63),Z62+$M63,Z62)))</f>
      </c>
      <c r="AA63">
        <f>IF(OR(AA62="",$K63=0),AA62,IF(AA62=$I63,$J63,IF(AND(AA62&gt;=$J63,AA62&lt;=$L63),AA62+$M63,AA62)))</f>
      </c>
      <c r="AB63">
        <f>IF(OR(AB62="",$K63=0),AB62,IF(AB62=$I63,$J63,IF(AND(AB62&gt;=$J63,AB62&lt;=$L63),AB62+$M63,AB62)))</f>
      </c>
      <c r="AC63">
        <f>IF(OR(AC62="",$K63=0),AC62,IF(AC62=$I63,$J63,IF(AND(AC62&gt;=$J63,AC62&lt;=$L63),AC62+$M63,AC62)))</f>
      </c>
      <c r="AD63">
        <f>IF(OR(AD62="",$K63=0),AD62,IF(AD62=$I63,$J63,IF(AND(AD62&gt;=$J63,AD62&lt;=$L63),AD62+$M63,AD62)))</f>
      </c>
      <c r="AE63">
        <f>IF(OR(AE62="",$K63=0),AE62,IF(AE62=$I63,$J63,IF(AND(AE62&gt;=$J63,AE62&lt;=$L63),AE62+$M63,AE62)))</f>
      </c>
      <c r="AF63">
        <f>IF(OR(AF62="",$K63=0),AF62,IF(AF62=$I63,$J63,IF(AND(AF62&gt;=$J63,AF62&lt;=$L63),AF62+$M63,AF62)))</f>
      </c>
      <c r="AG63">
        <f>IF(OR(AG62="",$K63=0),AG62,IF(AG62=$I63,$J63,IF(AND(AG62&gt;=$J63,AG62&lt;=$L63),AG62+$M63,AG62)))</f>
      </c>
      <c r="AH63">
        <f>IF(OR(AH62="",$K63=0),AH62,IF(AH62=$I63,$J63,IF(AND(AH62&gt;=$J63,AH62&lt;=$L63),AH62+$M63,AH62)))</f>
      </c>
      <c r="AI63">
        <f>IF(OR(AI62="",$K63=0),AI62,IF(AI62=$I63,$J63,IF(AND(AI62&gt;=$J63,AI62&lt;=$L63),AI62+$M63,AI62)))</f>
      </c>
      <c r="AJ63">
        <f>IF(OR(AJ62="",$K63=0),AJ62,IF(AJ62=$I63,$J63,IF(AND(AJ62&gt;=$J63,AJ62&lt;=$L63),AJ62+$M63,AJ62)))</f>
      </c>
      <c r="AK63">
        <f>IF(OR(AK62="",$K63=0),AK62,IF(AK62=$I63,$J63,IF(AND(AK62&gt;=$J63,AK62&lt;=$L63),AK62+$M63,AK62)))</f>
      </c>
      <c r="AL63">
        <f>IF(OR(AL62="",$K63=0),AL62,IF(AL62=$I63,$J63,IF(AND(AL62&gt;=$J63,AL62&lt;=$L63),AL62+$M63,AL62)))</f>
      </c>
      <c r="AM63">
        <f>IF(OR(AM62="",$K63=0),AM62,IF(AM62=$I63,$J63,IF(AND(AM62&gt;=$J63,AM62&lt;=$L63),AM62+$M63,AM62)))</f>
      </c>
      <c r="AN63">
        <f>IF(OR(AN62="",$K63=0),AN62,IF(AN62=$I63,$J63,IF(AND(AN62&gt;=$J63,AN62&lt;=$L63),AN62+$M63,AN62)))</f>
      </c>
      <c r="AO63">
        <f>IF(OR(AO62="",$K63=0),AO62,IF(AO62=$I63,$J63,IF(AND(AO62&gt;=$J63,AO62&lt;=$L63),AO62+$M63,AO62)))</f>
      </c>
      <c r="AP63">
        <f>IF(OR(AP62="",$K63=0),AP62,IF(AP62=$I63,$J63,IF(AND(AP62&gt;=$J63,AP62&lt;=$L63),AP62+$M63,AP62)))</f>
      </c>
      <c r="AQ63">
        <f>IF(OR(AQ62="",$K63=0),AQ62,IF(AQ62=$I63,$J63,IF(AND(AQ62&gt;=$J63,AQ62&lt;=$L63),AQ62+$M63,AQ62)))</f>
      </c>
      <c r="AR63">
        <f>IF(OR(AR62="",$K63=0),AR62,IF(AR62=$I63,$J63,IF(AND(AR62&gt;=$J63,AR62&lt;=$L63),AR62+$M63,AR62)))</f>
      </c>
      <c r="AS63">
        <f>IF(OR(AS62="",$K63=0),AS62,IF(AS62=$I63,$J63,IF(AND(AS62&gt;=$J63,AS62&lt;=$L63),AS62+$M63,AS62)))</f>
      </c>
      <c r="AT63">
        <f>IF(OR(AT62="",$K63=0),AT62,IF(AT62=$I63,$J63,IF(AND(AT62&gt;=$J63,AT62&lt;=$L63),AT62+$M63,AT62)))</f>
      </c>
      <c r="AU63">
        <f>IF(OR(AU62="",$K63=0),AU62,IF(AU62=$I63,$J63,IF(AND(AU62&gt;=$J63,AU62&lt;=$L63),AU62+$M63,AU62)))</f>
      </c>
      <c r="AV63">
        <f>IF(OR(AV62="",$K63=0),AV62,IF(AV62=$I63,$J63,IF(AND(AV62&gt;=$J63,AV62&lt;=$L63),AV62+$M63,AV62)))</f>
      </c>
      <c r="AW63">
        <f>IF(OR(AW62="",$K63=0),AW62,IF(AW62=$I63,$J63,IF(AND(AW62&gt;=$J63,AW62&lt;=$L63),AW62+$M63,AW62)))</f>
      </c>
      <c r="AX63">
        <f>IF(OR(AX62="",$K63=0),AX62,IF(AX62=$I63,$J63,IF(AND(AX62&gt;=$J63,AX62&lt;=$L63),AX62+$M63,AX62)))</f>
      </c>
      <c r="AY63">
        <f>IF(OR(AY62="",$K63=0),AY62,IF(AY62=$I63,$J63,IF(AND(AY62&gt;=$J63,AY62&lt;=$L63),AY62+$M63,AY62)))</f>
      </c>
      <c r="AZ63">
        <f>IF(OR(AZ62="",$K63=0),AZ62,IF(AZ62=$I63,$J63,IF(AND(AZ62&gt;=$J63,AZ62&lt;=$L63),AZ62+$M63,AZ62)))</f>
      </c>
      <c r="BA63">
        <f>IF(OR(BA62="",$K63=0),BA62,IF(BA62=$I63,$J63,IF(AND(BA62&gt;=$J63,BA62&lt;=$L63),BA62+$M63,BA62)))</f>
      </c>
    </row>
    <row r="64" ht="20" customHeight="1">
      <c r="A64" s="9">
        <v>59</v>
      </c>
      <c r="B64" s="25"/>
      <c r="C64" s="26"/>
      <c r="D64" s="26"/>
      <c r="E64" s="26"/>
      <c r="F64" s="26"/>
      <c r="G64" s="27">
        <f>IF(AND($C64="",$D64=""),"",IF(OR($C64="",$D64=""),"Type both players",IF(OR($I64="",$J64=""),"A name is not on the Players tab",IF($C64=$D64,"The same player twice",IF($I64&lt;$J64,"Challenges go up the ladder, so nothing moved",IF($I64-$J64&gt;Settings!$C$5,"More than "&amp;Settings!$C$5&amp;" places up, so nothing moved",IF($E64="","To play",IF($E64="Defender",$D64&amp;" stays at "&amp;$J64,IF((Settings!$C$6="Swap places"),$C64&amp;" and "&amp;$D64&amp;" swap places",$C64&amp;" moves up to "&amp;$J64)))))))))</f>
      </c>
      <c r="I64">
        <f>IF($C64="","",IFERROR(INDEX($N$63:$BA$63,1,MATCH($C64,Players!$B$6:$B$45,0)),""))</f>
      </c>
      <c r="J64">
        <f>IF($D64="","",IFERROR(INDEX($N$63:$BA$63,1,MATCH($D64,Players!$B$6:$B$45,0)),""))</f>
      </c>
      <c r="K64">
        <f>IF(AND($E64="Challenger",ISNUMBER($I64),ISNUMBER($J64),$C64&lt;&gt;$D64),IF(AND($I64&gt;$J64,$I64-$J64&lt;=Settings!$C$5),1,0),0)</f>
      </c>
      <c r="L64">
        <f>IF($K64=0,"",IF((Settings!$C$6="Swap places"),$J64,$I64-1))</f>
      </c>
      <c r="M64">
        <f>IF($K64=0,"",IF((Settings!$C$6="Swap places"),$I64-$J64,1))</f>
      </c>
      <c r="N64">
        <f>IF(OR(N63="",$K64=0),N63,IF(N63=$I64,$J64,IF(AND(N63&gt;=$J64,N63&lt;=$L64),N63+$M64,N63)))</f>
      </c>
      <c r="O64">
        <f>IF(OR(O63="",$K64=0),O63,IF(O63=$I64,$J64,IF(AND(O63&gt;=$J64,O63&lt;=$L64),O63+$M64,O63)))</f>
      </c>
      <c r="P64">
        <f>IF(OR(P63="",$K64=0),P63,IF(P63=$I64,$J64,IF(AND(P63&gt;=$J64,P63&lt;=$L64),P63+$M64,P63)))</f>
      </c>
      <c r="Q64">
        <f>IF(OR(Q63="",$K64=0),Q63,IF(Q63=$I64,$J64,IF(AND(Q63&gt;=$J64,Q63&lt;=$L64),Q63+$M64,Q63)))</f>
      </c>
      <c r="R64">
        <f>IF(OR(R63="",$K64=0),R63,IF(R63=$I64,$J64,IF(AND(R63&gt;=$J64,R63&lt;=$L64),R63+$M64,R63)))</f>
      </c>
      <c r="S64">
        <f>IF(OR(S63="",$K64=0),S63,IF(S63=$I64,$J64,IF(AND(S63&gt;=$J64,S63&lt;=$L64),S63+$M64,S63)))</f>
      </c>
      <c r="T64">
        <f>IF(OR(T63="",$K64=0),T63,IF(T63=$I64,$J64,IF(AND(T63&gt;=$J64,T63&lt;=$L64),T63+$M64,T63)))</f>
      </c>
      <c r="U64">
        <f>IF(OR(U63="",$K64=0),U63,IF(U63=$I64,$J64,IF(AND(U63&gt;=$J64,U63&lt;=$L64),U63+$M64,U63)))</f>
      </c>
      <c r="V64">
        <f>IF(OR(V63="",$K64=0),V63,IF(V63=$I64,$J64,IF(AND(V63&gt;=$J64,V63&lt;=$L64),V63+$M64,V63)))</f>
      </c>
      <c r="W64">
        <f>IF(OR(W63="",$K64=0),W63,IF(W63=$I64,$J64,IF(AND(W63&gt;=$J64,W63&lt;=$L64),W63+$M64,W63)))</f>
      </c>
      <c r="X64">
        <f>IF(OR(X63="",$K64=0),X63,IF(X63=$I64,$J64,IF(AND(X63&gt;=$J64,X63&lt;=$L64),X63+$M64,X63)))</f>
      </c>
      <c r="Y64">
        <f>IF(OR(Y63="",$K64=0),Y63,IF(Y63=$I64,$J64,IF(AND(Y63&gt;=$J64,Y63&lt;=$L64),Y63+$M64,Y63)))</f>
      </c>
      <c r="Z64">
        <f>IF(OR(Z63="",$K64=0),Z63,IF(Z63=$I64,$J64,IF(AND(Z63&gt;=$J64,Z63&lt;=$L64),Z63+$M64,Z63)))</f>
      </c>
      <c r="AA64">
        <f>IF(OR(AA63="",$K64=0),AA63,IF(AA63=$I64,$J64,IF(AND(AA63&gt;=$J64,AA63&lt;=$L64),AA63+$M64,AA63)))</f>
      </c>
      <c r="AB64">
        <f>IF(OR(AB63="",$K64=0),AB63,IF(AB63=$I64,$J64,IF(AND(AB63&gt;=$J64,AB63&lt;=$L64),AB63+$M64,AB63)))</f>
      </c>
      <c r="AC64">
        <f>IF(OR(AC63="",$K64=0),AC63,IF(AC63=$I64,$J64,IF(AND(AC63&gt;=$J64,AC63&lt;=$L64),AC63+$M64,AC63)))</f>
      </c>
      <c r="AD64">
        <f>IF(OR(AD63="",$K64=0),AD63,IF(AD63=$I64,$J64,IF(AND(AD63&gt;=$J64,AD63&lt;=$L64),AD63+$M64,AD63)))</f>
      </c>
      <c r="AE64">
        <f>IF(OR(AE63="",$K64=0),AE63,IF(AE63=$I64,$J64,IF(AND(AE63&gt;=$J64,AE63&lt;=$L64),AE63+$M64,AE63)))</f>
      </c>
      <c r="AF64">
        <f>IF(OR(AF63="",$K64=0),AF63,IF(AF63=$I64,$J64,IF(AND(AF63&gt;=$J64,AF63&lt;=$L64),AF63+$M64,AF63)))</f>
      </c>
      <c r="AG64">
        <f>IF(OR(AG63="",$K64=0),AG63,IF(AG63=$I64,$J64,IF(AND(AG63&gt;=$J64,AG63&lt;=$L64),AG63+$M64,AG63)))</f>
      </c>
      <c r="AH64">
        <f>IF(OR(AH63="",$K64=0),AH63,IF(AH63=$I64,$J64,IF(AND(AH63&gt;=$J64,AH63&lt;=$L64),AH63+$M64,AH63)))</f>
      </c>
      <c r="AI64">
        <f>IF(OR(AI63="",$K64=0),AI63,IF(AI63=$I64,$J64,IF(AND(AI63&gt;=$J64,AI63&lt;=$L64),AI63+$M64,AI63)))</f>
      </c>
      <c r="AJ64">
        <f>IF(OR(AJ63="",$K64=0),AJ63,IF(AJ63=$I64,$J64,IF(AND(AJ63&gt;=$J64,AJ63&lt;=$L64),AJ63+$M64,AJ63)))</f>
      </c>
      <c r="AK64">
        <f>IF(OR(AK63="",$K64=0),AK63,IF(AK63=$I64,$J64,IF(AND(AK63&gt;=$J64,AK63&lt;=$L64),AK63+$M64,AK63)))</f>
      </c>
      <c r="AL64">
        <f>IF(OR(AL63="",$K64=0),AL63,IF(AL63=$I64,$J64,IF(AND(AL63&gt;=$J64,AL63&lt;=$L64),AL63+$M64,AL63)))</f>
      </c>
      <c r="AM64">
        <f>IF(OR(AM63="",$K64=0),AM63,IF(AM63=$I64,$J64,IF(AND(AM63&gt;=$J64,AM63&lt;=$L64),AM63+$M64,AM63)))</f>
      </c>
      <c r="AN64">
        <f>IF(OR(AN63="",$K64=0),AN63,IF(AN63=$I64,$J64,IF(AND(AN63&gt;=$J64,AN63&lt;=$L64),AN63+$M64,AN63)))</f>
      </c>
      <c r="AO64">
        <f>IF(OR(AO63="",$K64=0),AO63,IF(AO63=$I64,$J64,IF(AND(AO63&gt;=$J64,AO63&lt;=$L64),AO63+$M64,AO63)))</f>
      </c>
      <c r="AP64">
        <f>IF(OR(AP63="",$K64=0),AP63,IF(AP63=$I64,$J64,IF(AND(AP63&gt;=$J64,AP63&lt;=$L64),AP63+$M64,AP63)))</f>
      </c>
      <c r="AQ64">
        <f>IF(OR(AQ63="",$K64=0),AQ63,IF(AQ63=$I64,$J64,IF(AND(AQ63&gt;=$J64,AQ63&lt;=$L64),AQ63+$M64,AQ63)))</f>
      </c>
      <c r="AR64">
        <f>IF(OR(AR63="",$K64=0),AR63,IF(AR63=$I64,$J64,IF(AND(AR63&gt;=$J64,AR63&lt;=$L64),AR63+$M64,AR63)))</f>
      </c>
      <c r="AS64">
        <f>IF(OR(AS63="",$K64=0),AS63,IF(AS63=$I64,$J64,IF(AND(AS63&gt;=$J64,AS63&lt;=$L64),AS63+$M64,AS63)))</f>
      </c>
      <c r="AT64">
        <f>IF(OR(AT63="",$K64=0),AT63,IF(AT63=$I64,$J64,IF(AND(AT63&gt;=$J64,AT63&lt;=$L64),AT63+$M64,AT63)))</f>
      </c>
      <c r="AU64">
        <f>IF(OR(AU63="",$K64=0),AU63,IF(AU63=$I64,$J64,IF(AND(AU63&gt;=$J64,AU63&lt;=$L64),AU63+$M64,AU63)))</f>
      </c>
      <c r="AV64">
        <f>IF(OR(AV63="",$K64=0),AV63,IF(AV63=$I64,$J64,IF(AND(AV63&gt;=$J64,AV63&lt;=$L64),AV63+$M64,AV63)))</f>
      </c>
      <c r="AW64">
        <f>IF(OR(AW63="",$K64=0),AW63,IF(AW63=$I64,$J64,IF(AND(AW63&gt;=$J64,AW63&lt;=$L64),AW63+$M64,AW63)))</f>
      </c>
      <c r="AX64">
        <f>IF(OR(AX63="",$K64=0),AX63,IF(AX63=$I64,$J64,IF(AND(AX63&gt;=$J64,AX63&lt;=$L64),AX63+$M64,AX63)))</f>
      </c>
      <c r="AY64">
        <f>IF(OR(AY63="",$K64=0),AY63,IF(AY63=$I64,$J64,IF(AND(AY63&gt;=$J64,AY63&lt;=$L64),AY63+$M64,AY63)))</f>
      </c>
      <c r="AZ64">
        <f>IF(OR(AZ63="",$K64=0),AZ63,IF(AZ63=$I64,$J64,IF(AND(AZ63&gt;=$J64,AZ63&lt;=$L64),AZ63+$M64,AZ63)))</f>
      </c>
      <c r="BA64">
        <f>IF(OR(BA63="",$K64=0),BA63,IF(BA63=$I64,$J64,IF(AND(BA63&gt;=$J64,BA63&lt;=$L64),BA63+$M64,BA63)))</f>
      </c>
    </row>
    <row r="65" ht="20" customHeight="1">
      <c r="A65" s="9">
        <v>60</v>
      </c>
      <c r="B65" s="25"/>
      <c r="C65" s="26"/>
      <c r="D65" s="26"/>
      <c r="E65" s="26"/>
      <c r="F65" s="26"/>
      <c r="G65" s="27">
        <f>IF(AND($C65="",$D65=""),"",IF(OR($C65="",$D65=""),"Type both players",IF(OR($I65="",$J65=""),"A name is not on the Players tab",IF($C65=$D65,"The same player twice",IF($I65&lt;$J65,"Challenges go up the ladder, so nothing moved",IF($I65-$J65&gt;Settings!$C$5,"More than "&amp;Settings!$C$5&amp;" places up, so nothing moved",IF($E65="","To play",IF($E65="Defender",$D65&amp;" stays at "&amp;$J65,IF((Settings!$C$6="Swap places"),$C65&amp;" and "&amp;$D65&amp;" swap places",$C65&amp;" moves up to "&amp;$J65)))))))))</f>
      </c>
      <c r="I65">
        <f>IF($C65="","",IFERROR(INDEX($N$64:$BA$64,1,MATCH($C65,Players!$B$6:$B$45,0)),""))</f>
      </c>
      <c r="J65">
        <f>IF($D65="","",IFERROR(INDEX($N$64:$BA$64,1,MATCH($D65,Players!$B$6:$B$45,0)),""))</f>
      </c>
      <c r="K65">
        <f>IF(AND($E65="Challenger",ISNUMBER($I65),ISNUMBER($J65),$C65&lt;&gt;$D65),IF(AND($I65&gt;$J65,$I65-$J65&lt;=Settings!$C$5),1,0),0)</f>
      </c>
      <c r="L65">
        <f>IF($K65=0,"",IF((Settings!$C$6="Swap places"),$J65,$I65-1))</f>
      </c>
      <c r="M65">
        <f>IF($K65=0,"",IF((Settings!$C$6="Swap places"),$I65-$J65,1))</f>
      </c>
      <c r="N65">
        <f>IF(OR(N64="",$K65=0),N64,IF(N64=$I65,$J65,IF(AND(N64&gt;=$J65,N64&lt;=$L65),N64+$M65,N64)))</f>
      </c>
      <c r="O65">
        <f>IF(OR(O64="",$K65=0),O64,IF(O64=$I65,$J65,IF(AND(O64&gt;=$J65,O64&lt;=$L65),O64+$M65,O64)))</f>
      </c>
      <c r="P65">
        <f>IF(OR(P64="",$K65=0),P64,IF(P64=$I65,$J65,IF(AND(P64&gt;=$J65,P64&lt;=$L65),P64+$M65,P64)))</f>
      </c>
      <c r="Q65">
        <f>IF(OR(Q64="",$K65=0),Q64,IF(Q64=$I65,$J65,IF(AND(Q64&gt;=$J65,Q64&lt;=$L65),Q64+$M65,Q64)))</f>
      </c>
      <c r="R65">
        <f>IF(OR(R64="",$K65=0),R64,IF(R64=$I65,$J65,IF(AND(R64&gt;=$J65,R64&lt;=$L65),R64+$M65,R64)))</f>
      </c>
      <c r="S65">
        <f>IF(OR(S64="",$K65=0),S64,IF(S64=$I65,$J65,IF(AND(S64&gt;=$J65,S64&lt;=$L65),S64+$M65,S64)))</f>
      </c>
      <c r="T65">
        <f>IF(OR(T64="",$K65=0),T64,IF(T64=$I65,$J65,IF(AND(T64&gt;=$J65,T64&lt;=$L65),T64+$M65,T64)))</f>
      </c>
      <c r="U65">
        <f>IF(OR(U64="",$K65=0),U64,IF(U64=$I65,$J65,IF(AND(U64&gt;=$J65,U64&lt;=$L65),U64+$M65,U64)))</f>
      </c>
      <c r="V65">
        <f>IF(OR(V64="",$K65=0),V64,IF(V64=$I65,$J65,IF(AND(V64&gt;=$J65,V64&lt;=$L65),V64+$M65,V64)))</f>
      </c>
      <c r="W65">
        <f>IF(OR(W64="",$K65=0),W64,IF(W64=$I65,$J65,IF(AND(W64&gt;=$J65,W64&lt;=$L65),W64+$M65,W64)))</f>
      </c>
      <c r="X65">
        <f>IF(OR(X64="",$K65=0),X64,IF(X64=$I65,$J65,IF(AND(X64&gt;=$J65,X64&lt;=$L65),X64+$M65,X64)))</f>
      </c>
      <c r="Y65">
        <f>IF(OR(Y64="",$K65=0),Y64,IF(Y64=$I65,$J65,IF(AND(Y64&gt;=$J65,Y64&lt;=$L65),Y64+$M65,Y64)))</f>
      </c>
      <c r="Z65">
        <f>IF(OR(Z64="",$K65=0),Z64,IF(Z64=$I65,$J65,IF(AND(Z64&gt;=$J65,Z64&lt;=$L65),Z64+$M65,Z64)))</f>
      </c>
      <c r="AA65">
        <f>IF(OR(AA64="",$K65=0),AA64,IF(AA64=$I65,$J65,IF(AND(AA64&gt;=$J65,AA64&lt;=$L65),AA64+$M65,AA64)))</f>
      </c>
      <c r="AB65">
        <f>IF(OR(AB64="",$K65=0),AB64,IF(AB64=$I65,$J65,IF(AND(AB64&gt;=$J65,AB64&lt;=$L65),AB64+$M65,AB64)))</f>
      </c>
      <c r="AC65">
        <f>IF(OR(AC64="",$K65=0),AC64,IF(AC64=$I65,$J65,IF(AND(AC64&gt;=$J65,AC64&lt;=$L65),AC64+$M65,AC64)))</f>
      </c>
      <c r="AD65">
        <f>IF(OR(AD64="",$K65=0),AD64,IF(AD64=$I65,$J65,IF(AND(AD64&gt;=$J65,AD64&lt;=$L65),AD64+$M65,AD64)))</f>
      </c>
      <c r="AE65">
        <f>IF(OR(AE64="",$K65=0),AE64,IF(AE64=$I65,$J65,IF(AND(AE64&gt;=$J65,AE64&lt;=$L65),AE64+$M65,AE64)))</f>
      </c>
      <c r="AF65">
        <f>IF(OR(AF64="",$K65=0),AF64,IF(AF64=$I65,$J65,IF(AND(AF64&gt;=$J65,AF64&lt;=$L65),AF64+$M65,AF64)))</f>
      </c>
      <c r="AG65">
        <f>IF(OR(AG64="",$K65=0),AG64,IF(AG64=$I65,$J65,IF(AND(AG64&gt;=$J65,AG64&lt;=$L65),AG64+$M65,AG64)))</f>
      </c>
      <c r="AH65">
        <f>IF(OR(AH64="",$K65=0),AH64,IF(AH64=$I65,$J65,IF(AND(AH64&gt;=$J65,AH64&lt;=$L65),AH64+$M65,AH64)))</f>
      </c>
      <c r="AI65">
        <f>IF(OR(AI64="",$K65=0),AI64,IF(AI64=$I65,$J65,IF(AND(AI64&gt;=$J65,AI64&lt;=$L65),AI64+$M65,AI64)))</f>
      </c>
      <c r="AJ65">
        <f>IF(OR(AJ64="",$K65=0),AJ64,IF(AJ64=$I65,$J65,IF(AND(AJ64&gt;=$J65,AJ64&lt;=$L65),AJ64+$M65,AJ64)))</f>
      </c>
      <c r="AK65">
        <f>IF(OR(AK64="",$K65=0),AK64,IF(AK64=$I65,$J65,IF(AND(AK64&gt;=$J65,AK64&lt;=$L65),AK64+$M65,AK64)))</f>
      </c>
      <c r="AL65">
        <f>IF(OR(AL64="",$K65=0),AL64,IF(AL64=$I65,$J65,IF(AND(AL64&gt;=$J65,AL64&lt;=$L65),AL64+$M65,AL64)))</f>
      </c>
      <c r="AM65">
        <f>IF(OR(AM64="",$K65=0),AM64,IF(AM64=$I65,$J65,IF(AND(AM64&gt;=$J65,AM64&lt;=$L65),AM64+$M65,AM64)))</f>
      </c>
      <c r="AN65">
        <f>IF(OR(AN64="",$K65=0),AN64,IF(AN64=$I65,$J65,IF(AND(AN64&gt;=$J65,AN64&lt;=$L65),AN64+$M65,AN64)))</f>
      </c>
      <c r="AO65">
        <f>IF(OR(AO64="",$K65=0),AO64,IF(AO64=$I65,$J65,IF(AND(AO64&gt;=$J65,AO64&lt;=$L65),AO64+$M65,AO64)))</f>
      </c>
      <c r="AP65">
        <f>IF(OR(AP64="",$K65=0),AP64,IF(AP64=$I65,$J65,IF(AND(AP64&gt;=$J65,AP64&lt;=$L65),AP64+$M65,AP64)))</f>
      </c>
      <c r="AQ65">
        <f>IF(OR(AQ64="",$K65=0),AQ64,IF(AQ64=$I65,$J65,IF(AND(AQ64&gt;=$J65,AQ64&lt;=$L65),AQ64+$M65,AQ64)))</f>
      </c>
      <c r="AR65">
        <f>IF(OR(AR64="",$K65=0),AR64,IF(AR64=$I65,$J65,IF(AND(AR64&gt;=$J65,AR64&lt;=$L65),AR64+$M65,AR64)))</f>
      </c>
      <c r="AS65">
        <f>IF(OR(AS64="",$K65=0),AS64,IF(AS64=$I65,$J65,IF(AND(AS64&gt;=$J65,AS64&lt;=$L65),AS64+$M65,AS64)))</f>
      </c>
      <c r="AT65">
        <f>IF(OR(AT64="",$K65=0),AT64,IF(AT64=$I65,$J65,IF(AND(AT64&gt;=$J65,AT64&lt;=$L65),AT64+$M65,AT64)))</f>
      </c>
      <c r="AU65">
        <f>IF(OR(AU64="",$K65=0),AU64,IF(AU64=$I65,$J65,IF(AND(AU64&gt;=$J65,AU64&lt;=$L65),AU64+$M65,AU64)))</f>
      </c>
      <c r="AV65">
        <f>IF(OR(AV64="",$K65=0),AV64,IF(AV64=$I65,$J65,IF(AND(AV64&gt;=$J65,AV64&lt;=$L65),AV64+$M65,AV64)))</f>
      </c>
      <c r="AW65">
        <f>IF(OR(AW64="",$K65=0),AW64,IF(AW64=$I65,$J65,IF(AND(AW64&gt;=$J65,AW64&lt;=$L65),AW64+$M65,AW64)))</f>
      </c>
      <c r="AX65">
        <f>IF(OR(AX64="",$K65=0),AX64,IF(AX64=$I65,$J65,IF(AND(AX64&gt;=$J65,AX64&lt;=$L65),AX64+$M65,AX64)))</f>
      </c>
      <c r="AY65">
        <f>IF(OR(AY64="",$K65=0),AY64,IF(AY64=$I65,$J65,IF(AND(AY64&gt;=$J65,AY64&lt;=$L65),AY64+$M65,AY64)))</f>
      </c>
      <c r="AZ65">
        <f>IF(OR(AZ64="",$K65=0),AZ64,IF(AZ64=$I65,$J65,IF(AND(AZ64&gt;=$J65,AZ64&lt;=$L65),AZ64+$M65,AZ64)))</f>
      </c>
      <c r="BA65">
        <f>IF(OR(BA64="",$K65=0),BA64,IF(BA64=$I65,$J65,IF(AND(BA64&gt;=$J65,BA64&lt;=$L65),BA64+$M65,BA64)))</f>
      </c>
    </row>
    <row r="66" ht="20" customHeight="1">
      <c r="A66" s="9">
        <v>61</v>
      </c>
      <c r="B66" s="25"/>
      <c r="C66" s="26"/>
      <c r="D66" s="26"/>
      <c r="E66" s="26"/>
      <c r="F66" s="26"/>
      <c r="G66" s="27">
        <f>IF(AND($C66="",$D66=""),"",IF(OR($C66="",$D66=""),"Type both players",IF(OR($I66="",$J66=""),"A name is not on the Players tab",IF($C66=$D66,"The same player twice",IF($I66&lt;$J66,"Challenges go up the ladder, so nothing moved",IF($I66-$J66&gt;Settings!$C$5,"More than "&amp;Settings!$C$5&amp;" places up, so nothing moved",IF($E66="","To play",IF($E66="Defender",$D66&amp;" stays at "&amp;$J66,IF((Settings!$C$6="Swap places"),$C66&amp;" and "&amp;$D66&amp;" swap places",$C66&amp;" moves up to "&amp;$J66)))))))))</f>
      </c>
      <c r="I66">
        <f>IF($C66="","",IFERROR(INDEX($N$65:$BA$65,1,MATCH($C66,Players!$B$6:$B$45,0)),""))</f>
      </c>
      <c r="J66">
        <f>IF($D66="","",IFERROR(INDEX($N$65:$BA$65,1,MATCH($D66,Players!$B$6:$B$45,0)),""))</f>
      </c>
      <c r="K66">
        <f>IF(AND($E66="Challenger",ISNUMBER($I66),ISNUMBER($J66),$C66&lt;&gt;$D66),IF(AND($I66&gt;$J66,$I66-$J66&lt;=Settings!$C$5),1,0),0)</f>
      </c>
      <c r="L66">
        <f>IF($K66=0,"",IF((Settings!$C$6="Swap places"),$J66,$I66-1))</f>
      </c>
      <c r="M66">
        <f>IF($K66=0,"",IF((Settings!$C$6="Swap places"),$I66-$J66,1))</f>
      </c>
      <c r="N66">
        <f>IF(OR(N65="",$K66=0),N65,IF(N65=$I66,$J66,IF(AND(N65&gt;=$J66,N65&lt;=$L66),N65+$M66,N65)))</f>
      </c>
      <c r="O66">
        <f>IF(OR(O65="",$K66=0),O65,IF(O65=$I66,$J66,IF(AND(O65&gt;=$J66,O65&lt;=$L66),O65+$M66,O65)))</f>
      </c>
      <c r="P66">
        <f>IF(OR(P65="",$K66=0),P65,IF(P65=$I66,$J66,IF(AND(P65&gt;=$J66,P65&lt;=$L66),P65+$M66,P65)))</f>
      </c>
      <c r="Q66">
        <f>IF(OR(Q65="",$K66=0),Q65,IF(Q65=$I66,$J66,IF(AND(Q65&gt;=$J66,Q65&lt;=$L66),Q65+$M66,Q65)))</f>
      </c>
      <c r="R66">
        <f>IF(OR(R65="",$K66=0),R65,IF(R65=$I66,$J66,IF(AND(R65&gt;=$J66,R65&lt;=$L66),R65+$M66,R65)))</f>
      </c>
      <c r="S66">
        <f>IF(OR(S65="",$K66=0),S65,IF(S65=$I66,$J66,IF(AND(S65&gt;=$J66,S65&lt;=$L66),S65+$M66,S65)))</f>
      </c>
      <c r="T66">
        <f>IF(OR(T65="",$K66=0),T65,IF(T65=$I66,$J66,IF(AND(T65&gt;=$J66,T65&lt;=$L66),T65+$M66,T65)))</f>
      </c>
      <c r="U66">
        <f>IF(OR(U65="",$K66=0),U65,IF(U65=$I66,$J66,IF(AND(U65&gt;=$J66,U65&lt;=$L66),U65+$M66,U65)))</f>
      </c>
      <c r="V66">
        <f>IF(OR(V65="",$K66=0),V65,IF(V65=$I66,$J66,IF(AND(V65&gt;=$J66,V65&lt;=$L66),V65+$M66,V65)))</f>
      </c>
      <c r="W66">
        <f>IF(OR(W65="",$K66=0),W65,IF(W65=$I66,$J66,IF(AND(W65&gt;=$J66,W65&lt;=$L66),W65+$M66,W65)))</f>
      </c>
      <c r="X66">
        <f>IF(OR(X65="",$K66=0),X65,IF(X65=$I66,$J66,IF(AND(X65&gt;=$J66,X65&lt;=$L66),X65+$M66,X65)))</f>
      </c>
      <c r="Y66">
        <f>IF(OR(Y65="",$K66=0),Y65,IF(Y65=$I66,$J66,IF(AND(Y65&gt;=$J66,Y65&lt;=$L66),Y65+$M66,Y65)))</f>
      </c>
      <c r="Z66">
        <f>IF(OR(Z65="",$K66=0),Z65,IF(Z65=$I66,$J66,IF(AND(Z65&gt;=$J66,Z65&lt;=$L66),Z65+$M66,Z65)))</f>
      </c>
      <c r="AA66">
        <f>IF(OR(AA65="",$K66=0),AA65,IF(AA65=$I66,$J66,IF(AND(AA65&gt;=$J66,AA65&lt;=$L66),AA65+$M66,AA65)))</f>
      </c>
      <c r="AB66">
        <f>IF(OR(AB65="",$K66=0),AB65,IF(AB65=$I66,$J66,IF(AND(AB65&gt;=$J66,AB65&lt;=$L66),AB65+$M66,AB65)))</f>
      </c>
      <c r="AC66">
        <f>IF(OR(AC65="",$K66=0),AC65,IF(AC65=$I66,$J66,IF(AND(AC65&gt;=$J66,AC65&lt;=$L66),AC65+$M66,AC65)))</f>
      </c>
      <c r="AD66">
        <f>IF(OR(AD65="",$K66=0),AD65,IF(AD65=$I66,$J66,IF(AND(AD65&gt;=$J66,AD65&lt;=$L66),AD65+$M66,AD65)))</f>
      </c>
      <c r="AE66">
        <f>IF(OR(AE65="",$K66=0),AE65,IF(AE65=$I66,$J66,IF(AND(AE65&gt;=$J66,AE65&lt;=$L66),AE65+$M66,AE65)))</f>
      </c>
      <c r="AF66">
        <f>IF(OR(AF65="",$K66=0),AF65,IF(AF65=$I66,$J66,IF(AND(AF65&gt;=$J66,AF65&lt;=$L66),AF65+$M66,AF65)))</f>
      </c>
      <c r="AG66">
        <f>IF(OR(AG65="",$K66=0),AG65,IF(AG65=$I66,$J66,IF(AND(AG65&gt;=$J66,AG65&lt;=$L66),AG65+$M66,AG65)))</f>
      </c>
      <c r="AH66">
        <f>IF(OR(AH65="",$K66=0),AH65,IF(AH65=$I66,$J66,IF(AND(AH65&gt;=$J66,AH65&lt;=$L66),AH65+$M66,AH65)))</f>
      </c>
      <c r="AI66">
        <f>IF(OR(AI65="",$K66=0),AI65,IF(AI65=$I66,$J66,IF(AND(AI65&gt;=$J66,AI65&lt;=$L66),AI65+$M66,AI65)))</f>
      </c>
      <c r="AJ66">
        <f>IF(OR(AJ65="",$K66=0),AJ65,IF(AJ65=$I66,$J66,IF(AND(AJ65&gt;=$J66,AJ65&lt;=$L66),AJ65+$M66,AJ65)))</f>
      </c>
      <c r="AK66">
        <f>IF(OR(AK65="",$K66=0),AK65,IF(AK65=$I66,$J66,IF(AND(AK65&gt;=$J66,AK65&lt;=$L66),AK65+$M66,AK65)))</f>
      </c>
      <c r="AL66">
        <f>IF(OR(AL65="",$K66=0),AL65,IF(AL65=$I66,$J66,IF(AND(AL65&gt;=$J66,AL65&lt;=$L66),AL65+$M66,AL65)))</f>
      </c>
      <c r="AM66">
        <f>IF(OR(AM65="",$K66=0),AM65,IF(AM65=$I66,$J66,IF(AND(AM65&gt;=$J66,AM65&lt;=$L66),AM65+$M66,AM65)))</f>
      </c>
      <c r="AN66">
        <f>IF(OR(AN65="",$K66=0),AN65,IF(AN65=$I66,$J66,IF(AND(AN65&gt;=$J66,AN65&lt;=$L66),AN65+$M66,AN65)))</f>
      </c>
      <c r="AO66">
        <f>IF(OR(AO65="",$K66=0),AO65,IF(AO65=$I66,$J66,IF(AND(AO65&gt;=$J66,AO65&lt;=$L66),AO65+$M66,AO65)))</f>
      </c>
      <c r="AP66">
        <f>IF(OR(AP65="",$K66=0),AP65,IF(AP65=$I66,$J66,IF(AND(AP65&gt;=$J66,AP65&lt;=$L66),AP65+$M66,AP65)))</f>
      </c>
      <c r="AQ66">
        <f>IF(OR(AQ65="",$K66=0),AQ65,IF(AQ65=$I66,$J66,IF(AND(AQ65&gt;=$J66,AQ65&lt;=$L66),AQ65+$M66,AQ65)))</f>
      </c>
      <c r="AR66">
        <f>IF(OR(AR65="",$K66=0),AR65,IF(AR65=$I66,$J66,IF(AND(AR65&gt;=$J66,AR65&lt;=$L66),AR65+$M66,AR65)))</f>
      </c>
      <c r="AS66">
        <f>IF(OR(AS65="",$K66=0),AS65,IF(AS65=$I66,$J66,IF(AND(AS65&gt;=$J66,AS65&lt;=$L66),AS65+$M66,AS65)))</f>
      </c>
      <c r="AT66">
        <f>IF(OR(AT65="",$K66=0),AT65,IF(AT65=$I66,$J66,IF(AND(AT65&gt;=$J66,AT65&lt;=$L66),AT65+$M66,AT65)))</f>
      </c>
      <c r="AU66">
        <f>IF(OR(AU65="",$K66=0),AU65,IF(AU65=$I66,$J66,IF(AND(AU65&gt;=$J66,AU65&lt;=$L66),AU65+$M66,AU65)))</f>
      </c>
      <c r="AV66">
        <f>IF(OR(AV65="",$K66=0),AV65,IF(AV65=$I66,$J66,IF(AND(AV65&gt;=$J66,AV65&lt;=$L66),AV65+$M66,AV65)))</f>
      </c>
      <c r="AW66">
        <f>IF(OR(AW65="",$K66=0),AW65,IF(AW65=$I66,$J66,IF(AND(AW65&gt;=$J66,AW65&lt;=$L66),AW65+$M66,AW65)))</f>
      </c>
      <c r="AX66">
        <f>IF(OR(AX65="",$K66=0),AX65,IF(AX65=$I66,$J66,IF(AND(AX65&gt;=$J66,AX65&lt;=$L66),AX65+$M66,AX65)))</f>
      </c>
      <c r="AY66">
        <f>IF(OR(AY65="",$K66=0),AY65,IF(AY65=$I66,$J66,IF(AND(AY65&gt;=$J66,AY65&lt;=$L66),AY65+$M66,AY65)))</f>
      </c>
      <c r="AZ66">
        <f>IF(OR(AZ65="",$K66=0),AZ65,IF(AZ65=$I66,$J66,IF(AND(AZ65&gt;=$J66,AZ65&lt;=$L66),AZ65+$M66,AZ65)))</f>
      </c>
      <c r="BA66">
        <f>IF(OR(BA65="",$K66=0),BA65,IF(BA65=$I66,$J66,IF(AND(BA65&gt;=$J66,BA65&lt;=$L66),BA65+$M66,BA65)))</f>
      </c>
    </row>
    <row r="67" ht="20" customHeight="1">
      <c r="A67" s="9">
        <v>62</v>
      </c>
      <c r="B67" s="25"/>
      <c r="C67" s="26"/>
      <c r="D67" s="26"/>
      <c r="E67" s="26"/>
      <c r="F67" s="26"/>
      <c r="G67" s="27">
        <f>IF(AND($C67="",$D67=""),"",IF(OR($C67="",$D67=""),"Type both players",IF(OR($I67="",$J67=""),"A name is not on the Players tab",IF($C67=$D67,"The same player twice",IF($I67&lt;$J67,"Challenges go up the ladder, so nothing moved",IF($I67-$J67&gt;Settings!$C$5,"More than "&amp;Settings!$C$5&amp;" places up, so nothing moved",IF($E67="","To play",IF($E67="Defender",$D67&amp;" stays at "&amp;$J67,IF((Settings!$C$6="Swap places"),$C67&amp;" and "&amp;$D67&amp;" swap places",$C67&amp;" moves up to "&amp;$J67)))))))))</f>
      </c>
      <c r="I67">
        <f>IF($C67="","",IFERROR(INDEX($N$66:$BA$66,1,MATCH($C67,Players!$B$6:$B$45,0)),""))</f>
      </c>
      <c r="J67">
        <f>IF($D67="","",IFERROR(INDEX($N$66:$BA$66,1,MATCH($D67,Players!$B$6:$B$45,0)),""))</f>
      </c>
      <c r="K67">
        <f>IF(AND($E67="Challenger",ISNUMBER($I67),ISNUMBER($J67),$C67&lt;&gt;$D67),IF(AND($I67&gt;$J67,$I67-$J67&lt;=Settings!$C$5),1,0),0)</f>
      </c>
      <c r="L67">
        <f>IF($K67=0,"",IF((Settings!$C$6="Swap places"),$J67,$I67-1))</f>
      </c>
      <c r="M67">
        <f>IF($K67=0,"",IF((Settings!$C$6="Swap places"),$I67-$J67,1))</f>
      </c>
      <c r="N67">
        <f>IF(OR(N66="",$K67=0),N66,IF(N66=$I67,$J67,IF(AND(N66&gt;=$J67,N66&lt;=$L67),N66+$M67,N66)))</f>
      </c>
      <c r="O67">
        <f>IF(OR(O66="",$K67=0),O66,IF(O66=$I67,$J67,IF(AND(O66&gt;=$J67,O66&lt;=$L67),O66+$M67,O66)))</f>
      </c>
      <c r="P67">
        <f>IF(OR(P66="",$K67=0),P66,IF(P66=$I67,$J67,IF(AND(P66&gt;=$J67,P66&lt;=$L67),P66+$M67,P66)))</f>
      </c>
      <c r="Q67">
        <f>IF(OR(Q66="",$K67=0),Q66,IF(Q66=$I67,$J67,IF(AND(Q66&gt;=$J67,Q66&lt;=$L67),Q66+$M67,Q66)))</f>
      </c>
      <c r="R67">
        <f>IF(OR(R66="",$K67=0),R66,IF(R66=$I67,$J67,IF(AND(R66&gt;=$J67,R66&lt;=$L67),R66+$M67,R66)))</f>
      </c>
      <c r="S67">
        <f>IF(OR(S66="",$K67=0),S66,IF(S66=$I67,$J67,IF(AND(S66&gt;=$J67,S66&lt;=$L67),S66+$M67,S66)))</f>
      </c>
      <c r="T67">
        <f>IF(OR(T66="",$K67=0),T66,IF(T66=$I67,$J67,IF(AND(T66&gt;=$J67,T66&lt;=$L67),T66+$M67,T66)))</f>
      </c>
      <c r="U67">
        <f>IF(OR(U66="",$K67=0),U66,IF(U66=$I67,$J67,IF(AND(U66&gt;=$J67,U66&lt;=$L67),U66+$M67,U66)))</f>
      </c>
      <c r="V67">
        <f>IF(OR(V66="",$K67=0),V66,IF(V66=$I67,$J67,IF(AND(V66&gt;=$J67,V66&lt;=$L67),V66+$M67,V66)))</f>
      </c>
      <c r="W67">
        <f>IF(OR(W66="",$K67=0),W66,IF(W66=$I67,$J67,IF(AND(W66&gt;=$J67,W66&lt;=$L67),W66+$M67,W66)))</f>
      </c>
      <c r="X67">
        <f>IF(OR(X66="",$K67=0),X66,IF(X66=$I67,$J67,IF(AND(X66&gt;=$J67,X66&lt;=$L67),X66+$M67,X66)))</f>
      </c>
      <c r="Y67">
        <f>IF(OR(Y66="",$K67=0),Y66,IF(Y66=$I67,$J67,IF(AND(Y66&gt;=$J67,Y66&lt;=$L67),Y66+$M67,Y66)))</f>
      </c>
      <c r="Z67">
        <f>IF(OR(Z66="",$K67=0),Z66,IF(Z66=$I67,$J67,IF(AND(Z66&gt;=$J67,Z66&lt;=$L67),Z66+$M67,Z66)))</f>
      </c>
      <c r="AA67">
        <f>IF(OR(AA66="",$K67=0),AA66,IF(AA66=$I67,$J67,IF(AND(AA66&gt;=$J67,AA66&lt;=$L67),AA66+$M67,AA66)))</f>
      </c>
      <c r="AB67">
        <f>IF(OR(AB66="",$K67=0),AB66,IF(AB66=$I67,$J67,IF(AND(AB66&gt;=$J67,AB66&lt;=$L67),AB66+$M67,AB66)))</f>
      </c>
      <c r="AC67">
        <f>IF(OR(AC66="",$K67=0),AC66,IF(AC66=$I67,$J67,IF(AND(AC66&gt;=$J67,AC66&lt;=$L67),AC66+$M67,AC66)))</f>
      </c>
      <c r="AD67">
        <f>IF(OR(AD66="",$K67=0),AD66,IF(AD66=$I67,$J67,IF(AND(AD66&gt;=$J67,AD66&lt;=$L67),AD66+$M67,AD66)))</f>
      </c>
      <c r="AE67">
        <f>IF(OR(AE66="",$K67=0),AE66,IF(AE66=$I67,$J67,IF(AND(AE66&gt;=$J67,AE66&lt;=$L67),AE66+$M67,AE66)))</f>
      </c>
      <c r="AF67">
        <f>IF(OR(AF66="",$K67=0),AF66,IF(AF66=$I67,$J67,IF(AND(AF66&gt;=$J67,AF66&lt;=$L67),AF66+$M67,AF66)))</f>
      </c>
      <c r="AG67">
        <f>IF(OR(AG66="",$K67=0),AG66,IF(AG66=$I67,$J67,IF(AND(AG66&gt;=$J67,AG66&lt;=$L67),AG66+$M67,AG66)))</f>
      </c>
      <c r="AH67">
        <f>IF(OR(AH66="",$K67=0),AH66,IF(AH66=$I67,$J67,IF(AND(AH66&gt;=$J67,AH66&lt;=$L67),AH66+$M67,AH66)))</f>
      </c>
      <c r="AI67">
        <f>IF(OR(AI66="",$K67=0),AI66,IF(AI66=$I67,$J67,IF(AND(AI66&gt;=$J67,AI66&lt;=$L67),AI66+$M67,AI66)))</f>
      </c>
      <c r="AJ67">
        <f>IF(OR(AJ66="",$K67=0),AJ66,IF(AJ66=$I67,$J67,IF(AND(AJ66&gt;=$J67,AJ66&lt;=$L67),AJ66+$M67,AJ66)))</f>
      </c>
      <c r="AK67">
        <f>IF(OR(AK66="",$K67=0),AK66,IF(AK66=$I67,$J67,IF(AND(AK66&gt;=$J67,AK66&lt;=$L67),AK66+$M67,AK66)))</f>
      </c>
      <c r="AL67">
        <f>IF(OR(AL66="",$K67=0),AL66,IF(AL66=$I67,$J67,IF(AND(AL66&gt;=$J67,AL66&lt;=$L67),AL66+$M67,AL66)))</f>
      </c>
      <c r="AM67">
        <f>IF(OR(AM66="",$K67=0),AM66,IF(AM66=$I67,$J67,IF(AND(AM66&gt;=$J67,AM66&lt;=$L67),AM66+$M67,AM66)))</f>
      </c>
      <c r="AN67">
        <f>IF(OR(AN66="",$K67=0),AN66,IF(AN66=$I67,$J67,IF(AND(AN66&gt;=$J67,AN66&lt;=$L67),AN66+$M67,AN66)))</f>
      </c>
      <c r="AO67">
        <f>IF(OR(AO66="",$K67=0),AO66,IF(AO66=$I67,$J67,IF(AND(AO66&gt;=$J67,AO66&lt;=$L67),AO66+$M67,AO66)))</f>
      </c>
      <c r="AP67">
        <f>IF(OR(AP66="",$K67=0),AP66,IF(AP66=$I67,$J67,IF(AND(AP66&gt;=$J67,AP66&lt;=$L67),AP66+$M67,AP66)))</f>
      </c>
      <c r="AQ67">
        <f>IF(OR(AQ66="",$K67=0),AQ66,IF(AQ66=$I67,$J67,IF(AND(AQ66&gt;=$J67,AQ66&lt;=$L67),AQ66+$M67,AQ66)))</f>
      </c>
      <c r="AR67">
        <f>IF(OR(AR66="",$K67=0),AR66,IF(AR66=$I67,$J67,IF(AND(AR66&gt;=$J67,AR66&lt;=$L67),AR66+$M67,AR66)))</f>
      </c>
      <c r="AS67">
        <f>IF(OR(AS66="",$K67=0),AS66,IF(AS66=$I67,$J67,IF(AND(AS66&gt;=$J67,AS66&lt;=$L67),AS66+$M67,AS66)))</f>
      </c>
      <c r="AT67">
        <f>IF(OR(AT66="",$K67=0),AT66,IF(AT66=$I67,$J67,IF(AND(AT66&gt;=$J67,AT66&lt;=$L67),AT66+$M67,AT66)))</f>
      </c>
      <c r="AU67">
        <f>IF(OR(AU66="",$K67=0),AU66,IF(AU66=$I67,$J67,IF(AND(AU66&gt;=$J67,AU66&lt;=$L67),AU66+$M67,AU66)))</f>
      </c>
      <c r="AV67">
        <f>IF(OR(AV66="",$K67=0),AV66,IF(AV66=$I67,$J67,IF(AND(AV66&gt;=$J67,AV66&lt;=$L67),AV66+$M67,AV66)))</f>
      </c>
      <c r="AW67">
        <f>IF(OR(AW66="",$K67=0),AW66,IF(AW66=$I67,$J67,IF(AND(AW66&gt;=$J67,AW66&lt;=$L67),AW66+$M67,AW66)))</f>
      </c>
      <c r="AX67">
        <f>IF(OR(AX66="",$K67=0),AX66,IF(AX66=$I67,$J67,IF(AND(AX66&gt;=$J67,AX66&lt;=$L67),AX66+$M67,AX66)))</f>
      </c>
      <c r="AY67">
        <f>IF(OR(AY66="",$K67=0),AY66,IF(AY66=$I67,$J67,IF(AND(AY66&gt;=$J67,AY66&lt;=$L67),AY66+$M67,AY66)))</f>
      </c>
      <c r="AZ67">
        <f>IF(OR(AZ66="",$K67=0),AZ66,IF(AZ66=$I67,$J67,IF(AND(AZ66&gt;=$J67,AZ66&lt;=$L67),AZ66+$M67,AZ66)))</f>
      </c>
      <c r="BA67">
        <f>IF(OR(BA66="",$K67=0),BA66,IF(BA66=$I67,$J67,IF(AND(BA66&gt;=$J67,BA66&lt;=$L67),BA66+$M67,BA66)))</f>
      </c>
    </row>
    <row r="68" ht="20" customHeight="1">
      <c r="A68" s="9">
        <v>63</v>
      </c>
      <c r="B68" s="25"/>
      <c r="C68" s="26"/>
      <c r="D68" s="26"/>
      <c r="E68" s="26"/>
      <c r="F68" s="26"/>
      <c r="G68" s="27">
        <f>IF(AND($C68="",$D68=""),"",IF(OR($C68="",$D68=""),"Type both players",IF(OR($I68="",$J68=""),"A name is not on the Players tab",IF($C68=$D68,"The same player twice",IF($I68&lt;$J68,"Challenges go up the ladder, so nothing moved",IF($I68-$J68&gt;Settings!$C$5,"More than "&amp;Settings!$C$5&amp;" places up, so nothing moved",IF($E68="","To play",IF($E68="Defender",$D68&amp;" stays at "&amp;$J68,IF((Settings!$C$6="Swap places"),$C68&amp;" and "&amp;$D68&amp;" swap places",$C68&amp;" moves up to "&amp;$J68)))))))))</f>
      </c>
      <c r="I68">
        <f>IF($C68="","",IFERROR(INDEX($N$67:$BA$67,1,MATCH($C68,Players!$B$6:$B$45,0)),""))</f>
      </c>
      <c r="J68">
        <f>IF($D68="","",IFERROR(INDEX($N$67:$BA$67,1,MATCH($D68,Players!$B$6:$B$45,0)),""))</f>
      </c>
      <c r="K68">
        <f>IF(AND($E68="Challenger",ISNUMBER($I68),ISNUMBER($J68),$C68&lt;&gt;$D68),IF(AND($I68&gt;$J68,$I68-$J68&lt;=Settings!$C$5),1,0),0)</f>
      </c>
      <c r="L68">
        <f>IF($K68=0,"",IF((Settings!$C$6="Swap places"),$J68,$I68-1))</f>
      </c>
      <c r="M68">
        <f>IF($K68=0,"",IF((Settings!$C$6="Swap places"),$I68-$J68,1))</f>
      </c>
      <c r="N68">
        <f>IF(OR(N67="",$K68=0),N67,IF(N67=$I68,$J68,IF(AND(N67&gt;=$J68,N67&lt;=$L68),N67+$M68,N67)))</f>
      </c>
      <c r="O68">
        <f>IF(OR(O67="",$K68=0),O67,IF(O67=$I68,$J68,IF(AND(O67&gt;=$J68,O67&lt;=$L68),O67+$M68,O67)))</f>
      </c>
      <c r="P68">
        <f>IF(OR(P67="",$K68=0),P67,IF(P67=$I68,$J68,IF(AND(P67&gt;=$J68,P67&lt;=$L68),P67+$M68,P67)))</f>
      </c>
      <c r="Q68">
        <f>IF(OR(Q67="",$K68=0),Q67,IF(Q67=$I68,$J68,IF(AND(Q67&gt;=$J68,Q67&lt;=$L68),Q67+$M68,Q67)))</f>
      </c>
      <c r="R68">
        <f>IF(OR(R67="",$K68=0),R67,IF(R67=$I68,$J68,IF(AND(R67&gt;=$J68,R67&lt;=$L68),R67+$M68,R67)))</f>
      </c>
      <c r="S68">
        <f>IF(OR(S67="",$K68=0),S67,IF(S67=$I68,$J68,IF(AND(S67&gt;=$J68,S67&lt;=$L68),S67+$M68,S67)))</f>
      </c>
      <c r="T68">
        <f>IF(OR(T67="",$K68=0),T67,IF(T67=$I68,$J68,IF(AND(T67&gt;=$J68,T67&lt;=$L68),T67+$M68,T67)))</f>
      </c>
      <c r="U68">
        <f>IF(OR(U67="",$K68=0),U67,IF(U67=$I68,$J68,IF(AND(U67&gt;=$J68,U67&lt;=$L68),U67+$M68,U67)))</f>
      </c>
      <c r="V68">
        <f>IF(OR(V67="",$K68=0),V67,IF(V67=$I68,$J68,IF(AND(V67&gt;=$J68,V67&lt;=$L68),V67+$M68,V67)))</f>
      </c>
      <c r="W68">
        <f>IF(OR(W67="",$K68=0),W67,IF(W67=$I68,$J68,IF(AND(W67&gt;=$J68,W67&lt;=$L68),W67+$M68,W67)))</f>
      </c>
      <c r="X68">
        <f>IF(OR(X67="",$K68=0),X67,IF(X67=$I68,$J68,IF(AND(X67&gt;=$J68,X67&lt;=$L68),X67+$M68,X67)))</f>
      </c>
      <c r="Y68">
        <f>IF(OR(Y67="",$K68=0),Y67,IF(Y67=$I68,$J68,IF(AND(Y67&gt;=$J68,Y67&lt;=$L68),Y67+$M68,Y67)))</f>
      </c>
      <c r="Z68">
        <f>IF(OR(Z67="",$K68=0),Z67,IF(Z67=$I68,$J68,IF(AND(Z67&gt;=$J68,Z67&lt;=$L68),Z67+$M68,Z67)))</f>
      </c>
      <c r="AA68">
        <f>IF(OR(AA67="",$K68=0),AA67,IF(AA67=$I68,$J68,IF(AND(AA67&gt;=$J68,AA67&lt;=$L68),AA67+$M68,AA67)))</f>
      </c>
      <c r="AB68">
        <f>IF(OR(AB67="",$K68=0),AB67,IF(AB67=$I68,$J68,IF(AND(AB67&gt;=$J68,AB67&lt;=$L68),AB67+$M68,AB67)))</f>
      </c>
      <c r="AC68">
        <f>IF(OR(AC67="",$K68=0),AC67,IF(AC67=$I68,$J68,IF(AND(AC67&gt;=$J68,AC67&lt;=$L68),AC67+$M68,AC67)))</f>
      </c>
      <c r="AD68">
        <f>IF(OR(AD67="",$K68=0),AD67,IF(AD67=$I68,$J68,IF(AND(AD67&gt;=$J68,AD67&lt;=$L68),AD67+$M68,AD67)))</f>
      </c>
      <c r="AE68">
        <f>IF(OR(AE67="",$K68=0),AE67,IF(AE67=$I68,$J68,IF(AND(AE67&gt;=$J68,AE67&lt;=$L68),AE67+$M68,AE67)))</f>
      </c>
      <c r="AF68">
        <f>IF(OR(AF67="",$K68=0),AF67,IF(AF67=$I68,$J68,IF(AND(AF67&gt;=$J68,AF67&lt;=$L68),AF67+$M68,AF67)))</f>
      </c>
      <c r="AG68">
        <f>IF(OR(AG67="",$K68=0),AG67,IF(AG67=$I68,$J68,IF(AND(AG67&gt;=$J68,AG67&lt;=$L68),AG67+$M68,AG67)))</f>
      </c>
      <c r="AH68">
        <f>IF(OR(AH67="",$K68=0),AH67,IF(AH67=$I68,$J68,IF(AND(AH67&gt;=$J68,AH67&lt;=$L68),AH67+$M68,AH67)))</f>
      </c>
      <c r="AI68">
        <f>IF(OR(AI67="",$K68=0),AI67,IF(AI67=$I68,$J68,IF(AND(AI67&gt;=$J68,AI67&lt;=$L68),AI67+$M68,AI67)))</f>
      </c>
      <c r="AJ68">
        <f>IF(OR(AJ67="",$K68=0),AJ67,IF(AJ67=$I68,$J68,IF(AND(AJ67&gt;=$J68,AJ67&lt;=$L68),AJ67+$M68,AJ67)))</f>
      </c>
      <c r="AK68">
        <f>IF(OR(AK67="",$K68=0),AK67,IF(AK67=$I68,$J68,IF(AND(AK67&gt;=$J68,AK67&lt;=$L68),AK67+$M68,AK67)))</f>
      </c>
      <c r="AL68">
        <f>IF(OR(AL67="",$K68=0),AL67,IF(AL67=$I68,$J68,IF(AND(AL67&gt;=$J68,AL67&lt;=$L68),AL67+$M68,AL67)))</f>
      </c>
      <c r="AM68">
        <f>IF(OR(AM67="",$K68=0),AM67,IF(AM67=$I68,$J68,IF(AND(AM67&gt;=$J68,AM67&lt;=$L68),AM67+$M68,AM67)))</f>
      </c>
      <c r="AN68">
        <f>IF(OR(AN67="",$K68=0),AN67,IF(AN67=$I68,$J68,IF(AND(AN67&gt;=$J68,AN67&lt;=$L68),AN67+$M68,AN67)))</f>
      </c>
      <c r="AO68">
        <f>IF(OR(AO67="",$K68=0),AO67,IF(AO67=$I68,$J68,IF(AND(AO67&gt;=$J68,AO67&lt;=$L68),AO67+$M68,AO67)))</f>
      </c>
      <c r="AP68">
        <f>IF(OR(AP67="",$K68=0),AP67,IF(AP67=$I68,$J68,IF(AND(AP67&gt;=$J68,AP67&lt;=$L68),AP67+$M68,AP67)))</f>
      </c>
      <c r="AQ68">
        <f>IF(OR(AQ67="",$K68=0),AQ67,IF(AQ67=$I68,$J68,IF(AND(AQ67&gt;=$J68,AQ67&lt;=$L68),AQ67+$M68,AQ67)))</f>
      </c>
      <c r="AR68">
        <f>IF(OR(AR67="",$K68=0),AR67,IF(AR67=$I68,$J68,IF(AND(AR67&gt;=$J68,AR67&lt;=$L68),AR67+$M68,AR67)))</f>
      </c>
      <c r="AS68">
        <f>IF(OR(AS67="",$K68=0),AS67,IF(AS67=$I68,$J68,IF(AND(AS67&gt;=$J68,AS67&lt;=$L68),AS67+$M68,AS67)))</f>
      </c>
      <c r="AT68">
        <f>IF(OR(AT67="",$K68=0),AT67,IF(AT67=$I68,$J68,IF(AND(AT67&gt;=$J68,AT67&lt;=$L68),AT67+$M68,AT67)))</f>
      </c>
      <c r="AU68">
        <f>IF(OR(AU67="",$K68=0),AU67,IF(AU67=$I68,$J68,IF(AND(AU67&gt;=$J68,AU67&lt;=$L68),AU67+$M68,AU67)))</f>
      </c>
      <c r="AV68">
        <f>IF(OR(AV67="",$K68=0),AV67,IF(AV67=$I68,$J68,IF(AND(AV67&gt;=$J68,AV67&lt;=$L68),AV67+$M68,AV67)))</f>
      </c>
      <c r="AW68">
        <f>IF(OR(AW67="",$K68=0),AW67,IF(AW67=$I68,$J68,IF(AND(AW67&gt;=$J68,AW67&lt;=$L68),AW67+$M68,AW67)))</f>
      </c>
      <c r="AX68">
        <f>IF(OR(AX67="",$K68=0),AX67,IF(AX67=$I68,$J68,IF(AND(AX67&gt;=$J68,AX67&lt;=$L68),AX67+$M68,AX67)))</f>
      </c>
      <c r="AY68">
        <f>IF(OR(AY67="",$K68=0),AY67,IF(AY67=$I68,$J68,IF(AND(AY67&gt;=$J68,AY67&lt;=$L68),AY67+$M68,AY67)))</f>
      </c>
      <c r="AZ68">
        <f>IF(OR(AZ67="",$K68=0),AZ67,IF(AZ67=$I68,$J68,IF(AND(AZ67&gt;=$J68,AZ67&lt;=$L68),AZ67+$M68,AZ67)))</f>
      </c>
      <c r="BA68">
        <f>IF(OR(BA67="",$K68=0),BA67,IF(BA67=$I68,$J68,IF(AND(BA67&gt;=$J68,BA67&lt;=$L68),BA67+$M68,BA67)))</f>
      </c>
    </row>
    <row r="69" ht="20" customHeight="1">
      <c r="A69" s="9">
        <v>64</v>
      </c>
      <c r="B69" s="25"/>
      <c r="C69" s="26"/>
      <c r="D69" s="26"/>
      <c r="E69" s="26"/>
      <c r="F69" s="26"/>
      <c r="G69" s="27">
        <f>IF(AND($C69="",$D69=""),"",IF(OR($C69="",$D69=""),"Type both players",IF(OR($I69="",$J69=""),"A name is not on the Players tab",IF($C69=$D69,"The same player twice",IF($I69&lt;$J69,"Challenges go up the ladder, so nothing moved",IF($I69-$J69&gt;Settings!$C$5,"More than "&amp;Settings!$C$5&amp;" places up, so nothing moved",IF($E69="","To play",IF($E69="Defender",$D69&amp;" stays at "&amp;$J69,IF((Settings!$C$6="Swap places"),$C69&amp;" and "&amp;$D69&amp;" swap places",$C69&amp;" moves up to "&amp;$J69)))))))))</f>
      </c>
      <c r="I69">
        <f>IF($C69="","",IFERROR(INDEX($N$68:$BA$68,1,MATCH($C69,Players!$B$6:$B$45,0)),""))</f>
      </c>
      <c r="J69">
        <f>IF($D69="","",IFERROR(INDEX($N$68:$BA$68,1,MATCH($D69,Players!$B$6:$B$45,0)),""))</f>
      </c>
      <c r="K69">
        <f>IF(AND($E69="Challenger",ISNUMBER($I69),ISNUMBER($J69),$C69&lt;&gt;$D69),IF(AND($I69&gt;$J69,$I69-$J69&lt;=Settings!$C$5),1,0),0)</f>
      </c>
      <c r="L69">
        <f>IF($K69=0,"",IF((Settings!$C$6="Swap places"),$J69,$I69-1))</f>
      </c>
      <c r="M69">
        <f>IF($K69=0,"",IF((Settings!$C$6="Swap places"),$I69-$J69,1))</f>
      </c>
      <c r="N69">
        <f>IF(OR(N68="",$K69=0),N68,IF(N68=$I69,$J69,IF(AND(N68&gt;=$J69,N68&lt;=$L69),N68+$M69,N68)))</f>
      </c>
      <c r="O69">
        <f>IF(OR(O68="",$K69=0),O68,IF(O68=$I69,$J69,IF(AND(O68&gt;=$J69,O68&lt;=$L69),O68+$M69,O68)))</f>
      </c>
      <c r="P69">
        <f>IF(OR(P68="",$K69=0),P68,IF(P68=$I69,$J69,IF(AND(P68&gt;=$J69,P68&lt;=$L69),P68+$M69,P68)))</f>
      </c>
      <c r="Q69">
        <f>IF(OR(Q68="",$K69=0),Q68,IF(Q68=$I69,$J69,IF(AND(Q68&gt;=$J69,Q68&lt;=$L69),Q68+$M69,Q68)))</f>
      </c>
      <c r="R69">
        <f>IF(OR(R68="",$K69=0),R68,IF(R68=$I69,$J69,IF(AND(R68&gt;=$J69,R68&lt;=$L69),R68+$M69,R68)))</f>
      </c>
      <c r="S69">
        <f>IF(OR(S68="",$K69=0),S68,IF(S68=$I69,$J69,IF(AND(S68&gt;=$J69,S68&lt;=$L69),S68+$M69,S68)))</f>
      </c>
      <c r="T69">
        <f>IF(OR(T68="",$K69=0),T68,IF(T68=$I69,$J69,IF(AND(T68&gt;=$J69,T68&lt;=$L69),T68+$M69,T68)))</f>
      </c>
      <c r="U69">
        <f>IF(OR(U68="",$K69=0),U68,IF(U68=$I69,$J69,IF(AND(U68&gt;=$J69,U68&lt;=$L69),U68+$M69,U68)))</f>
      </c>
      <c r="V69">
        <f>IF(OR(V68="",$K69=0),V68,IF(V68=$I69,$J69,IF(AND(V68&gt;=$J69,V68&lt;=$L69),V68+$M69,V68)))</f>
      </c>
      <c r="W69">
        <f>IF(OR(W68="",$K69=0),W68,IF(W68=$I69,$J69,IF(AND(W68&gt;=$J69,W68&lt;=$L69),W68+$M69,W68)))</f>
      </c>
      <c r="X69">
        <f>IF(OR(X68="",$K69=0),X68,IF(X68=$I69,$J69,IF(AND(X68&gt;=$J69,X68&lt;=$L69),X68+$M69,X68)))</f>
      </c>
      <c r="Y69">
        <f>IF(OR(Y68="",$K69=0),Y68,IF(Y68=$I69,$J69,IF(AND(Y68&gt;=$J69,Y68&lt;=$L69),Y68+$M69,Y68)))</f>
      </c>
      <c r="Z69">
        <f>IF(OR(Z68="",$K69=0),Z68,IF(Z68=$I69,$J69,IF(AND(Z68&gt;=$J69,Z68&lt;=$L69),Z68+$M69,Z68)))</f>
      </c>
      <c r="AA69">
        <f>IF(OR(AA68="",$K69=0),AA68,IF(AA68=$I69,$J69,IF(AND(AA68&gt;=$J69,AA68&lt;=$L69),AA68+$M69,AA68)))</f>
      </c>
      <c r="AB69">
        <f>IF(OR(AB68="",$K69=0),AB68,IF(AB68=$I69,$J69,IF(AND(AB68&gt;=$J69,AB68&lt;=$L69),AB68+$M69,AB68)))</f>
      </c>
      <c r="AC69">
        <f>IF(OR(AC68="",$K69=0),AC68,IF(AC68=$I69,$J69,IF(AND(AC68&gt;=$J69,AC68&lt;=$L69),AC68+$M69,AC68)))</f>
      </c>
      <c r="AD69">
        <f>IF(OR(AD68="",$K69=0),AD68,IF(AD68=$I69,$J69,IF(AND(AD68&gt;=$J69,AD68&lt;=$L69),AD68+$M69,AD68)))</f>
      </c>
      <c r="AE69">
        <f>IF(OR(AE68="",$K69=0),AE68,IF(AE68=$I69,$J69,IF(AND(AE68&gt;=$J69,AE68&lt;=$L69),AE68+$M69,AE68)))</f>
      </c>
      <c r="AF69">
        <f>IF(OR(AF68="",$K69=0),AF68,IF(AF68=$I69,$J69,IF(AND(AF68&gt;=$J69,AF68&lt;=$L69),AF68+$M69,AF68)))</f>
      </c>
      <c r="AG69">
        <f>IF(OR(AG68="",$K69=0),AG68,IF(AG68=$I69,$J69,IF(AND(AG68&gt;=$J69,AG68&lt;=$L69),AG68+$M69,AG68)))</f>
      </c>
      <c r="AH69">
        <f>IF(OR(AH68="",$K69=0),AH68,IF(AH68=$I69,$J69,IF(AND(AH68&gt;=$J69,AH68&lt;=$L69),AH68+$M69,AH68)))</f>
      </c>
      <c r="AI69">
        <f>IF(OR(AI68="",$K69=0),AI68,IF(AI68=$I69,$J69,IF(AND(AI68&gt;=$J69,AI68&lt;=$L69),AI68+$M69,AI68)))</f>
      </c>
      <c r="AJ69">
        <f>IF(OR(AJ68="",$K69=0),AJ68,IF(AJ68=$I69,$J69,IF(AND(AJ68&gt;=$J69,AJ68&lt;=$L69),AJ68+$M69,AJ68)))</f>
      </c>
      <c r="AK69">
        <f>IF(OR(AK68="",$K69=0),AK68,IF(AK68=$I69,$J69,IF(AND(AK68&gt;=$J69,AK68&lt;=$L69),AK68+$M69,AK68)))</f>
      </c>
      <c r="AL69">
        <f>IF(OR(AL68="",$K69=0),AL68,IF(AL68=$I69,$J69,IF(AND(AL68&gt;=$J69,AL68&lt;=$L69),AL68+$M69,AL68)))</f>
      </c>
      <c r="AM69">
        <f>IF(OR(AM68="",$K69=0),AM68,IF(AM68=$I69,$J69,IF(AND(AM68&gt;=$J69,AM68&lt;=$L69),AM68+$M69,AM68)))</f>
      </c>
      <c r="AN69">
        <f>IF(OR(AN68="",$K69=0),AN68,IF(AN68=$I69,$J69,IF(AND(AN68&gt;=$J69,AN68&lt;=$L69),AN68+$M69,AN68)))</f>
      </c>
      <c r="AO69">
        <f>IF(OR(AO68="",$K69=0),AO68,IF(AO68=$I69,$J69,IF(AND(AO68&gt;=$J69,AO68&lt;=$L69),AO68+$M69,AO68)))</f>
      </c>
      <c r="AP69">
        <f>IF(OR(AP68="",$K69=0),AP68,IF(AP68=$I69,$J69,IF(AND(AP68&gt;=$J69,AP68&lt;=$L69),AP68+$M69,AP68)))</f>
      </c>
      <c r="AQ69">
        <f>IF(OR(AQ68="",$K69=0),AQ68,IF(AQ68=$I69,$J69,IF(AND(AQ68&gt;=$J69,AQ68&lt;=$L69),AQ68+$M69,AQ68)))</f>
      </c>
      <c r="AR69">
        <f>IF(OR(AR68="",$K69=0),AR68,IF(AR68=$I69,$J69,IF(AND(AR68&gt;=$J69,AR68&lt;=$L69),AR68+$M69,AR68)))</f>
      </c>
      <c r="AS69">
        <f>IF(OR(AS68="",$K69=0),AS68,IF(AS68=$I69,$J69,IF(AND(AS68&gt;=$J69,AS68&lt;=$L69),AS68+$M69,AS68)))</f>
      </c>
      <c r="AT69">
        <f>IF(OR(AT68="",$K69=0),AT68,IF(AT68=$I69,$J69,IF(AND(AT68&gt;=$J69,AT68&lt;=$L69),AT68+$M69,AT68)))</f>
      </c>
      <c r="AU69">
        <f>IF(OR(AU68="",$K69=0),AU68,IF(AU68=$I69,$J69,IF(AND(AU68&gt;=$J69,AU68&lt;=$L69),AU68+$M69,AU68)))</f>
      </c>
      <c r="AV69">
        <f>IF(OR(AV68="",$K69=0),AV68,IF(AV68=$I69,$J69,IF(AND(AV68&gt;=$J69,AV68&lt;=$L69),AV68+$M69,AV68)))</f>
      </c>
      <c r="AW69">
        <f>IF(OR(AW68="",$K69=0),AW68,IF(AW68=$I69,$J69,IF(AND(AW68&gt;=$J69,AW68&lt;=$L69),AW68+$M69,AW68)))</f>
      </c>
      <c r="AX69">
        <f>IF(OR(AX68="",$K69=0),AX68,IF(AX68=$I69,$J69,IF(AND(AX68&gt;=$J69,AX68&lt;=$L69),AX68+$M69,AX68)))</f>
      </c>
      <c r="AY69">
        <f>IF(OR(AY68="",$K69=0),AY68,IF(AY68=$I69,$J69,IF(AND(AY68&gt;=$J69,AY68&lt;=$L69),AY68+$M69,AY68)))</f>
      </c>
      <c r="AZ69">
        <f>IF(OR(AZ68="",$K69=0),AZ68,IF(AZ68=$I69,$J69,IF(AND(AZ68&gt;=$J69,AZ68&lt;=$L69),AZ68+$M69,AZ68)))</f>
      </c>
      <c r="BA69">
        <f>IF(OR(BA68="",$K69=0),BA68,IF(BA68=$I69,$J69,IF(AND(BA68&gt;=$J69,BA68&lt;=$L69),BA68+$M69,BA68)))</f>
      </c>
    </row>
    <row r="70" ht="20" customHeight="1">
      <c r="A70" s="9">
        <v>65</v>
      </c>
      <c r="B70" s="25"/>
      <c r="C70" s="26"/>
      <c r="D70" s="26"/>
      <c r="E70" s="26"/>
      <c r="F70" s="26"/>
      <c r="G70" s="27">
        <f>IF(AND($C70="",$D70=""),"",IF(OR($C70="",$D70=""),"Type both players",IF(OR($I70="",$J70=""),"A name is not on the Players tab",IF($C70=$D70,"The same player twice",IF($I70&lt;$J70,"Challenges go up the ladder, so nothing moved",IF($I70-$J70&gt;Settings!$C$5,"More than "&amp;Settings!$C$5&amp;" places up, so nothing moved",IF($E70="","To play",IF($E70="Defender",$D70&amp;" stays at "&amp;$J70,IF((Settings!$C$6="Swap places"),$C70&amp;" and "&amp;$D70&amp;" swap places",$C70&amp;" moves up to "&amp;$J70)))))))))</f>
      </c>
      <c r="I70">
        <f>IF($C70="","",IFERROR(INDEX($N$69:$BA$69,1,MATCH($C70,Players!$B$6:$B$45,0)),""))</f>
      </c>
      <c r="J70">
        <f>IF($D70="","",IFERROR(INDEX($N$69:$BA$69,1,MATCH($D70,Players!$B$6:$B$45,0)),""))</f>
      </c>
      <c r="K70">
        <f>IF(AND($E70="Challenger",ISNUMBER($I70),ISNUMBER($J70),$C70&lt;&gt;$D70),IF(AND($I70&gt;$J70,$I70-$J70&lt;=Settings!$C$5),1,0),0)</f>
      </c>
      <c r="L70">
        <f>IF($K70=0,"",IF((Settings!$C$6="Swap places"),$J70,$I70-1))</f>
      </c>
      <c r="M70">
        <f>IF($K70=0,"",IF((Settings!$C$6="Swap places"),$I70-$J70,1))</f>
      </c>
      <c r="N70">
        <f>IF(OR(N69="",$K70=0),N69,IF(N69=$I70,$J70,IF(AND(N69&gt;=$J70,N69&lt;=$L70),N69+$M70,N69)))</f>
      </c>
      <c r="O70">
        <f>IF(OR(O69="",$K70=0),O69,IF(O69=$I70,$J70,IF(AND(O69&gt;=$J70,O69&lt;=$L70),O69+$M70,O69)))</f>
      </c>
      <c r="P70">
        <f>IF(OR(P69="",$K70=0),P69,IF(P69=$I70,$J70,IF(AND(P69&gt;=$J70,P69&lt;=$L70),P69+$M70,P69)))</f>
      </c>
      <c r="Q70">
        <f>IF(OR(Q69="",$K70=0),Q69,IF(Q69=$I70,$J70,IF(AND(Q69&gt;=$J70,Q69&lt;=$L70),Q69+$M70,Q69)))</f>
      </c>
      <c r="R70">
        <f>IF(OR(R69="",$K70=0),R69,IF(R69=$I70,$J70,IF(AND(R69&gt;=$J70,R69&lt;=$L70),R69+$M70,R69)))</f>
      </c>
      <c r="S70">
        <f>IF(OR(S69="",$K70=0),S69,IF(S69=$I70,$J70,IF(AND(S69&gt;=$J70,S69&lt;=$L70),S69+$M70,S69)))</f>
      </c>
      <c r="T70">
        <f>IF(OR(T69="",$K70=0),T69,IF(T69=$I70,$J70,IF(AND(T69&gt;=$J70,T69&lt;=$L70),T69+$M70,T69)))</f>
      </c>
      <c r="U70">
        <f>IF(OR(U69="",$K70=0),U69,IF(U69=$I70,$J70,IF(AND(U69&gt;=$J70,U69&lt;=$L70),U69+$M70,U69)))</f>
      </c>
      <c r="V70">
        <f>IF(OR(V69="",$K70=0),V69,IF(V69=$I70,$J70,IF(AND(V69&gt;=$J70,V69&lt;=$L70),V69+$M70,V69)))</f>
      </c>
      <c r="W70">
        <f>IF(OR(W69="",$K70=0),W69,IF(W69=$I70,$J70,IF(AND(W69&gt;=$J70,W69&lt;=$L70),W69+$M70,W69)))</f>
      </c>
      <c r="X70">
        <f>IF(OR(X69="",$K70=0),X69,IF(X69=$I70,$J70,IF(AND(X69&gt;=$J70,X69&lt;=$L70),X69+$M70,X69)))</f>
      </c>
      <c r="Y70">
        <f>IF(OR(Y69="",$K70=0),Y69,IF(Y69=$I70,$J70,IF(AND(Y69&gt;=$J70,Y69&lt;=$L70),Y69+$M70,Y69)))</f>
      </c>
      <c r="Z70">
        <f>IF(OR(Z69="",$K70=0),Z69,IF(Z69=$I70,$J70,IF(AND(Z69&gt;=$J70,Z69&lt;=$L70),Z69+$M70,Z69)))</f>
      </c>
      <c r="AA70">
        <f>IF(OR(AA69="",$K70=0),AA69,IF(AA69=$I70,$J70,IF(AND(AA69&gt;=$J70,AA69&lt;=$L70),AA69+$M70,AA69)))</f>
      </c>
      <c r="AB70">
        <f>IF(OR(AB69="",$K70=0),AB69,IF(AB69=$I70,$J70,IF(AND(AB69&gt;=$J70,AB69&lt;=$L70),AB69+$M70,AB69)))</f>
      </c>
      <c r="AC70">
        <f>IF(OR(AC69="",$K70=0),AC69,IF(AC69=$I70,$J70,IF(AND(AC69&gt;=$J70,AC69&lt;=$L70),AC69+$M70,AC69)))</f>
      </c>
      <c r="AD70">
        <f>IF(OR(AD69="",$K70=0),AD69,IF(AD69=$I70,$J70,IF(AND(AD69&gt;=$J70,AD69&lt;=$L70),AD69+$M70,AD69)))</f>
      </c>
      <c r="AE70">
        <f>IF(OR(AE69="",$K70=0),AE69,IF(AE69=$I70,$J70,IF(AND(AE69&gt;=$J70,AE69&lt;=$L70),AE69+$M70,AE69)))</f>
      </c>
      <c r="AF70">
        <f>IF(OR(AF69="",$K70=0),AF69,IF(AF69=$I70,$J70,IF(AND(AF69&gt;=$J70,AF69&lt;=$L70),AF69+$M70,AF69)))</f>
      </c>
      <c r="AG70">
        <f>IF(OR(AG69="",$K70=0),AG69,IF(AG69=$I70,$J70,IF(AND(AG69&gt;=$J70,AG69&lt;=$L70),AG69+$M70,AG69)))</f>
      </c>
      <c r="AH70">
        <f>IF(OR(AH69="",$K70=0),AH69,IF(AH69=$I70,$J70,IF(AND(AH69&gt;=$J70,AH69&lt;=$L70),AH69+$M70,AH69)))</f>
      </c>
      <c r="AI70">
        <f>IF(OR(AI69="",$K70=0),AI69,IF(AI69=$I70,$J70,IF(AND(AI69&gt;=$J70,AI69&lt;=$L70),AI69+$M70,AI69)))</f>
      </c>
      <c r="AJ70">
        <f>IF(OR(AJ69="",$K70=0),AJ69,IF(AJ69=$I70,$J70,IF(AND(AJ69&gt;=$J70,AJ69&lt;=$L70),AJ69+$M70,AJ69)))</f>
      </c>
      <c r="AK70">
        <f>IF(OR(AK69="",$K70=0),AK69,IF(AK69=$I70,$J70,IF(AND(AK69&gt;=$J70,AK69&lt;=$L70),AK69+$M70,AK69)))</f>
      </c>
      <c r="AL70">
        <f>IF(OR(AL69="",$K70=0),AL69,IF(AL69=$I70,$J70,IF(AND(AL69&gt;=$J70,AL69&lt;=$L70),AL69+$M70,AL69)))</f>
      </c>
      <c r="AM70">
        <f>IF(OR(AM69="",$K70=0),AM69,IF(AM69=$I70,$J70,IF(AND(AM69&gt;=$J70,AM69&lt;=$L70),AM69+$M70,AM69)))</f>
      </c>
      <c r="AN70">
        <f>IF(OR(AN69="",$K70=0),AN69,IF(AN69=$I70,$J70,IF(AND(AN69&gt;=$J70,AN69&lt;=$L70),AN69+$M70,AN69)))</f>
      </c>
      <c r="AO70">
        <f>IF(OR(AO69="",$K70=0),AO69,IF(AO69=$I70,$J70,IF(AND(AO69&gt;=$J70,AO69&lt;=$L70),AO69+$M70,AO69)))</f>
      </c>
      <c r="AP70">
        <f>IF(OR(AP69="",$K70=0),AP69,IF(AP69=$I70,$J70,IF(AND(AP69&gt;=$J70,AP69&lt;=$L70),AP69+$M70,AP69)))</f>
      </c>
      <c r="AQ70">
        <f>IF(OR(AQ69="",$K70=0),AQ69,IF(AQ69=$I70,$J70,IF(AND(AQ69&gt;=$J70,AQ69&lt;=$L70),AQ69+$M70,AQ69)))</f>
      </c>
      <c r="AR70">
        <f>IF(OR(AR69="",$K70=0),AR69,IF(AR69=$I70,$J70,IF(AND(AR69&gt;=$J70,AR69&lt;=$L70),AR69+$M70,AR69)))</f>
      </c>
      <c r="AS70">
        <f>IF(OR(AS69="",$K70=0),AS69,IF(AS69=$I70,$J70,IF(AND(AS69&gt;=$J70,AS69&lt;=$L70),AS69+$M70,AS69)))</f>
      </c>
      <c r="AT70">
        <f>IF(OR(AT69="",$K70=0),AT69,IF(AT69=$I70,$J70,IF(AND(AT69&gt;=$J70,AT69&lt;=$L70),AT69+$M70,AT69)))</f>
      </c>
      <c r="AU70">
        <f>IF(OR(AU69="",$K70=0),AU69,IF(AU69=$I70,$J70,IF(AND(AU69&gt;=$J70,AU69&lt;=$L70),AU69+$M70,AU69)))</f>
      </c>
      <c r="AV70">
        <f>IF(OR(AV69="",$K70=0),AV69,IF(AV69=$I70,$J70,IF(AND(AV69&gt;=$J70,AV69&lt;=$L70),AV69+$M70,AV69)))</f>
      </c>
      <c r="AW70">
        <f>IF(OR(AW69="",$K70=0),AW69,IF(AW69=$I70,$J70,IF(AND(AW69&gt;=$J70,AW69&lt;=$L70),AW69+$M70,AW69)))</f>
      </c>
      <c r="AX70">
        <f>IF(OR(AX69="",$K70=0),AX69,IF(AX69=$I70,$J70,IF(AND(AX69&gt;=$J70,AX69&lt;=$L70),AX69+$M70,AX69)))</f>
      </c>
      <c r="AY70">
        <f>IF(OR(AY69="",$K70=0),AY69,IF(AY69=$I70,$J70,IF(AND(AY69&gt;=$J70,AY69&lt;=$L70),AY69+$M70,AY69)))</f>
      </c>
      <c r="AZ70">
        <f>IF(OR(AZ69="",$K70=0),AZ69,IF(AZ69=$I70,$J70,IF(AND(AZ69&gt;=$J70,AZ69&lt;=$L70),AZ69+$M70,AZ69)))</f>
      </c>
      <c r="BA70">
        <f>IF(OR(BA69="",$K70=0),BA69,IF(BA69=$I70,$J70,IF(AND(BA69&gt;=$J70,BA69&lt;=$L70),BA69+$M70,BA69)))</f>
      </c>
    </row>
    <row r="71" ht="20" customHeight="1">
      <c r="A71" s="9">
        <v>66</v>
      </c>
      <c r="B71" s="25"/>
      <c r="C71" s="26"/>
      <c r="D71" s="26"/>
      <c r="E71" s="26"/>
      <c r="F71" s="26"/>
      <c r="G71" s="27">
        <f>IF(AND($C71="",$D71=""),"",IF(OR($C71="",$D71=""),"Type both players",IF(OR($I71="",$J71=""),"A name is not on the Players tab",IF($C71=$D71,"The same player twice",IF($I71&lt;$J71,"Challenges go up the ladder, so nothing moved",IF($I71-$J71&gt;Settings!$C$5,"More than "&amp;Settings!$C$5&amp;" places up, so nothing moved",IF($E71="","To play",IF($E71="Defender",$D71&amp;" stays at "&amp;$J71,IF((Settings!$C$6="Swap places"),$C71&amp;" and "&amp;$D71&amp;" swap places",$C71&amp;" moves up to "&amp;$J71)))))))))</f>
      </c>
      <c r="I71">
        <f>IF($C71="","",IFERROR(INDEX($N$70:$BA$70,1,MATCH($C71,Players!$B$6:$B$45,0)),""))</f>
      </c>
      <c r="J71">
        <f>IF($D71="","",IFERROR(INDEX($N$70:$BA$70,1,MATCH($D71,Players!$B$6:$B$45,0)),""))</f>
      </c>
      <c r="K71">
        <f>IF(AND($E71="Challenger",ISNUMBER($I71),ISNUMBER($J71),$C71&lt;&gt;$D71),IF(AND($I71&gt;$J71,$I71-$J71&lt;=Settings!$C$5),1,0),0)</f>
      </c>
      <c r="L71">
        <f>IF($K71=0,"",IF((Settings!$C$6="Swap places"),$J71,$I71-1))</f>
      </c>
      <c r="M71">
        <f>IF($K71=0,"",IF((Settings!$C$6="Swap places"),$I71-$J71,1))</f>
      </c>
      <c r="N71">
        <f>IF(OR(N70="",$K71=0),N70,IF(N70=$I71,$J71,IF(AND(N70&gt;=$J71,N70&lt;=$L71),N70+$M71,N70)))</f>
      </c>
      <c r="O71">
        <f>IF(OR(O70="",$K71=0),O70,IF(O70=$I71,$J71,IF(AND(O70&gt;=$J71,O70&lt;=$L71),O70+$M71,O70)))</f>
      </c>
      <c r="P71">
        <f>IF(OR(P70="",$K71=0),P70,IF(P70=$I71,$J71,IF(AND(P70&gt;=$J71,P70&lt;=$L71),P70+$M71,P70)))</f>
      </c>
      <c r="Q71">
        <f>IF(OR(Q70="",$K71=0),Q70,IF(Q70=$I71,$J71,IF(AND(Q70&gt;=$J71,Q70&lt;=$L71),Q70+$M71,Q70)))</f>
      </c>
      <c r="R71">
        <f>IF(OR(R70="",$K71=0),R70,IF(R70=$I71,$J71,IF(AND(R70&gt;=$J71,R70&lt;=$L71),R70+$M71,R70)))</f>
      </c>
      <c r="S71">
        <f>IF(OR(S70="",$K71=0),S70,IF(S70=$I71,$J71,IF(AND(S70&gt;=$J71,S70&lt;=$L71),S70+$M71,S70)))</f>
      </c>
      <c r="T71">
        <f>IF(OR(T70="",$K71=0),T70,IF(T70=$I71,$J71,IF(AND(T70&gt;=$J71,T70&lt;=$L71),T70+$M71,T70)))</f>
      </c>
      <c r="U71">
        <f>IF(OR(U70="",$K71=0),U70,IF(U70=$I71,$J71,IF(AND(U70&gt;=$J71,U70&lt;=$L71),U70+$M71,U70)))</f>
      </c>
      <c r="V71">
        <f>IF(OR(V70="",$K71=0),V70,IF(V70=$I71,$J71,IF(AND(V70&gt;=$J71,V70&lt;=$L71),V70+$M71,V70)))</f>
      </c>
      <c r="W71">
        <f>IF(OR(W70="",$K71=0),W70,IF(W70=$I71,$J71,IF(AND(W70&gt;=$J71,W70&lt;=$L71),W70+$M71,W70)))</f>
      </c>
      <c r="X71">
        <f>IF(OR(X70="",$K71=0),X70,IF(X70=$I71,$J71,IF(AND(X70&gt;=$J71,X70&lt;=$L71),X70+$M71,X70)))</f>
      </c>
      <c r="Y71">
        <f>IF(OR(Y70="",$K71=0),Y70,IF(Y70=$I71,$J71,IF(AND(Y70&gt;=$J71,Y70&lt;=$L71),Y70+$M71,Y70)))</f>
      </c>
      <c r="Z71">
        <f>IF(OR(Z70="",$K71=0),Z70,IF(Z70=$I71,$J71,IF(AND(Z70&gt;=$J71,Z70&lt;=$L71),Z70+$M71,Z70)))</f>
      </c>
      <c r="AA71">
        <f>IF(OR(AA70="",$K71=0),AA70,IF(AA70=$I71,$J71,IF(AND(AA70&gt;=$J71,AA70&lt;=$L71),AA70+$M71,AA70)))</f>
      </c>
      <c r="AB71">
        <f>IF(OR(AB70="",$K71=0),AB70,IF(AB70=$I71,$J71,IF(AND(AB70&gt;=$J71,AB70&lt;=$L71),AB70+$M71,AB70)))</f>
      </c>
      <c r="AC71">
        <f>IF(OR(AC70="",$K71=0),AC70,IF(AC70=$I71,$J71,IF(AND(AC70&gt;=$J71,AC70&lt;=$L71),AC70+$M71,AC70)))</f>
      </c>
      <c r="AD71">
        <f>IF(OR(AD70="",$K71=0),AD70,IF(AD70=$I71,$J71,IF(AND(AD70&gt;=$J71,AD70&lt;=$L71),AD70+$M71,AD70)))</f>
      </c>
      <c r="AE71">
        <f>IF(OR(AE70="",$K71=0),AE70,IF(AE70=$I71,$J71,IF(AND(AE70&gt;=$J71,AE70&lt;=$L71),AE70+$M71,AE70)))</f>
      </c>
      <c r="AF71">
        <f>IF(OR(AF70="",$K71=0),AF70,IF(AF70=$I71,$J71,IF(AND(AF70&gt;=$J71,AF70&lt;=$L71),AF70+$M71,AF70)))</f>
      </c>
      <c r="AG71">
        <f>IF(OR(AG70="",$K71=0),AG70,IF(AG70=$I71,$J71,IF(AND(AG70&gt;=$J71,AG70&lt;=$L71),AG70+$M71,AG70)))</f>
      </c>
      <c r="AH71">
        <f>IF(OR(AH70="",$K71=0),AH70,IF(AH70=$I71,$J71,IF(AND(AH70&gt;=$J71,AH70&lt;=$L71),AH70+$M71,AH70)))</f>
      </c>
      <c r="AI71">
        <f>IF(OR(AI70="",$K71=0),AI70,IF(AI70=$I71,$J71,IF(AND(AI70&gt;=$J71,AI70&lt;=$L71),AI70+$M71,AI70)))</f>
      </c>
      <c r="AJ71">
        <f>IF(OR(AJ70="",$K71=0),AJ70,IF(AJ70=$I71,$J71,IF(AND(AJ70&gt;=$J71,AJ70&lt;=$L71),AJ70+$M71,AJ70)))</f>
      </c>
      <c r="AK71">
        <f>IF(OR(AK70="",$K71=0),AK70,IF(AK70=$I71,$J71,IF(AND(AK70&gt;=$J71,AK70&lt;=$L71),AK70+$M71,AK70)))</f>
      </c>
      <c r="AL71">
        <f>IF(OR(AL70="",$K71=0),AL70,IF(AL70=$I71,$J71,IF(AND(AL70&gt;=$J71,AL70&lt;=$L71),AL70+$M71,AL70)))</f>
      </c>
      <c r="AM71">
        <f>IF(OR(AM70="",$K71=0),AM70,IF(AM70=$I71,$J71,IF(AND(AM70&gt;=$J71,AM70&lt;=$L71),AM70+$M71,AM70)))</f>
      </c>
      <c r="AN71">
        <f>IF(OR(AN70="",$K71=0),AN70,IF(AN70=$I71,$J71,IF(AND(AN70&gt;=$J71,AN70&lt;=$L71),AN70+$M71,AN70)))</f>
      </c>
      <c r="AO71">
        <f>IF(OR(AO70="",$K71=0),AO70,IF(AO70=$I71,$J71,IF(AND(AO70&gt;=$J71,AO70&lt;=$L71),AO70+$M71,AO70)))</f>
      </c>
      <c r="AP71">
        <f>IF(OR(AP70="",$K71=0),AP70,IF(AP70=$I71,$J71,IF(AND(AP70&gt;=$J71,AP70&lt;=$L71),AP70+$M71,AP70)))</f>
      </c>
      <c r="AQ71">
        <f>IF(OR(AQ70="",$K71=0),AQ70,IF(AQ70=$I71,$J71,IF(AND(AQ70&gt;=$J71,AQ70&lt;=$L71),AQ70+$M71,AQ70)))</f>
      </c>
      <c r="AR71">
        <f>IF(OR(AR70="",$K71=0),AR70,IF(AR70=$I71,$J71,IF(AND(AR70&gt;=$J71,AR70&lt;=$L71),AR70+$M71,AR70)))</f>
      </c>
      <c r="AS71">
        <f>IF(OR(AS70="",$K71=0),AS70,IF(AS70=$I71,$J71,IF(AND(AS70&gt;=$J71,AS70&lt;=$L71),AS70+$M71,AS70)))</f>
      </c>
      <c r="AT71">
        <f>IF(OR(AT70="",$K71=0),AT70,IF(AT70=$I71,$J71,IF(AND(AT70&gt;=$J71,AT70&lt;=$L71),AT70+$M71,AT70)))</f>
      </c>
      <c r="AU71">
        <f>IF(OR(AU70="",$K71=0),AU70,IF(AU70=$I71,$J71,IF(AND(AU70&gt;=$J71,AU70&lt;=$L71),AU70+$M71,AU70)))</f>
      </c>
      <c r="AV71">
        <f>IF(OR(AV70="",$K71=0),AV70,IF(AV70=$I71,$J71,IF(AND(AV70&gt;=$J71,AV70&lt;=$L71),AV70+$M71,AV70)))</f>
      </c>
      <c r="AW71">
        <f>IF(OR(AW70="",$K71=0),AW70,IF(AW70=$I71,$J71,IF(AND(AW70&gt;=$J71,AW70&lt;=$L71),AW70+$M71,AW70)))</f>
      </c>
      <c r="AX71">
        <f>IF(OR(AX70="",$K71=0),AX70,IF(AX70=$I71,$J71,IF(AND(AX70&gt;=$J71,AX70&lt;=$L71),AX70+$M71,AX70)))</f>
      </c>
      <c r="AY71">
        <f>IF(OR(AY70="",$K71=0),AY70,IF(AY70=$I71,$J71,IF(AND(AY70&gt;=$J71,AY70&lt;=$L71),AY70+$M71,AY70)))</f>
      </c>
      <c r="AZ71">
        <f>IF(OR(AZ70="",$K71=0),AZ70,IF(AZ70=$I71,$J71,IF(AND(AZ70&gt;=$J71,AZ70&lt;=$L71),AZ70+$M71,AZ70)))</f>
      </c>
      <c r="BA71">
        <f>IF(OR(BA70="",$K71=0),BA70,IF(BA70=$I71,$J71,IF(AND(BA70&gt;=$J71,BA70&lt;=$L71),BA70+$M71,BA70)))</f>
      </c>
    </row>
    <row r="72" ht="20" customHeight="1">
      <c r="A72" s="9">
        <v>67</v>
      </c>
      <c r="B72" s="25"/>
      <c r="C72" s="26"/>
      <c r="D72" s="26"/>
      <c r="E72" s="26"/>
      <c r="F72" s="26"/>
      <c r="G72" s="27">
        <f>IF(AND($C72="",$D72=""),"",IF(OR($C72="",$D72=""),"Type both players",IF(OR($I72="",$J72=""),"A name is not on the Players tab",IF($C72=$D72,"The same player twice",IF($I72&lt;$J72,"Challenges go up the ladder, so nothing moved",IF($I72-$J72&gt;Settings!$C$5,"More than "&amp;Settings!$C$5&amp;" places up, so nothing moved",IF($E72="","To play",IF($E72="Defender",$D72&amp;" stays at "&amp;$J72,IF((Settings!$C$6="Swap places"),$C72&amp;" and "&amp;$D72&amp;" swap places",$C72&amp;" moves up to "&amp;$J72)))))))))</f>
      </c>
      <c r="I72">
        <f>IF($C72="","",IFERROR(INDEX($N$71:$BA$71,1,MATCH($C72,Players!$B$6:$B$45,0)),""))</f>
      </c>
      <c r="J72">
        <f>IF($D72="","",IFERROR(INDEX($N$71:$BA$71,1,MATCH($D72,Players!$B$6:$B$45,0)),""))</f>
      </c>
      <c r="K72">
        <f>IF(AND($E72="Challenger",ISNUMBER($I72),ISNUMBER($J72),$C72&lt;&gt;$D72),IF(AND($I72&gt;$J72,$I72-$J72&lt;=Settings!$C$5),1,0),0)</f>
      </c>
      <c r="L72">
        <f>IF($K72=0,"",IF((Settings!$C$6="Swap places"),$J72,$I72-1))</f>
      </c>
      <c r="M72">
        <f>IF($K72=0,"",IF((Settings!$C$6="Swap places"),$I72-$J72,1))</f>
      </c>
      <c r="N72">
        <f>IF(OR(N71="",$K72=0),N71,IF(N71=$I72,$J72,IF(AND(N71&gt;=$J72,N71&lt;=$L72),N71+$M72,N71)))</f>
      </c>
      <c r="O72">
        <f>IF(OR(O71="",$K72=0),O71,IF(O71=$I72,$J72,IF(AND(O71&gt;=$J72,O71&lt;=$L72),O71+$M72,O71)))</f>
      </c>
      <c r="P72">
        <f>IF(OR(P71="",$K72=0),P71,IF(P71=$I72,$J72,IF(AND(P71&gt;=$J72,P71&lt;=$L72),P71+$M72,P71)))</f>
      </c>
      <c r="Q72">
        <f>IF(OR(Q71="",$K72=0),Q71,IF(Q71=$I72,$J72,IF(AND(Q71&gt;=$J72,Q71&lt;=$L72),Q71+$M72,Q71)))</f>
      </c>
      <c r="R72">
        <f>IF(OR(R71="",$K72=0),R71,IF(R71=$I72,$J72,IF(AND(R71&gt;=$J72,R71&lt;=$L72),R71+$M72,R71)))</f>
      </c>
      <c r="S72">
        <f>IF(OR(S71="",$K72=0),S71,IF(S71=$I72,$J72,IF(AND(S71&gt;=$J72,S71&lt;=$L72),S71+$M72,S71)))</f>
      </c>
      <c r="T72">
        <f>IF(OR(T71="",$K72=0),T71,IF(T71=$I72,$J72,IF(AND(T71&gt;=$J72,T71&lt;=$L72),T71+$M72,T71)))</f>
      </c>
      <c r="U72">
        <f>IF(OR(U71="",$K72=0),U71,IF(U71=$I72,$J72,IF(AND(U71&gt;=$J72,U71&lt;=$L72),U71+$M72,U71)))</f>
      </c>
      <c r="V72">
        <f>IF(OR(V71="",$K72=0),V71,IF(V71=$I72,$J72,IF(AND(V71&gt;=$J72,V71&lt;=$L72),V71+$M72,V71)))</f>
      </c>
      <c r="W72">
        <f>IF(OR(W71="",$K72=0),W71,IF(W71=$I72,$J72,IF(AND(W71&gt;=$J72,W71&lt;=$L72),W71+$M72,W71)))</f>
      </c>
      <c r="X72">
        <f>IF(OR(X71="",$K72=0),X71,IF(X71=$I72,$J72,IF(AND(X71&gt;=$J72,X71&lt;=$L72),X71+$M72,X71)))</f>
      </c>
      <c r="Y72">
        <f>IF(OR(Y71="",$K72=0),Y71,IF(Y71=$I72,$J72,IF(AND(Y71&gt;=$J72,Y71&lt;=$L72),Y71+$M72,Y71)))</f>
      </c>
      <c r="Z72">
        <f>IF(OR(Z71="",$K72=0),Z71,IF(Z71=$I72,$J72,IF(AND(Z71&gt;=$J72,Z71&lt;=$L72),Z71+$M72,Z71)))</f>
      </c>
      <c r="AA72">
        <f>IF(OR(AA71="",$K72=0),AA71,IF(AA71=$I72,$J72,IF(AND(AA71&gt;=$J72,AA71&lt;=$L72),AA71+$M72,AA71)))</f>
      </c>
      <c r="AB72">
        <f>IF(OR(AB71="",$K72=0),AB71,IF(AB71=$I72,$J72,IF(AND(AB71&gt;=$J72,AB71&lt;=$L72),AB71+$M72,AB71)))</f>
      </c>
      <c r="AC72">
        <f>IF(OR(AC71="",$K72=0),AC71,IF(AC71=$I72,$J72,IF(AND(AC71&gt;=$J72,AC71&lt;=$L72),AC71+$M72,AC71)))</f>
      </c>
      <c r="AD72">
        <f>IF(OR(AD71="",$K72=0),AD71,IF(AD71=$I72,$J72,IF(AND(AD71&gt;=$J72,AD71&lt;=$L72),AD71+$M72,AD71)))</f>
      </c>
      <c r="AE72">
        <f>IF(OR(AE71="",$K72=0),AE71,IF(AE71=$I72,$J72,IF(AND(AE71&gt;=$J72,AE71&lt;=$L72),AE71+$M72,AE71)))</f>
      </c>
      <c r="AF72">
        <f>IF(OR(AF71="",$K72=0),AF71,IF(AF71=$I72,$J72,IF(AND(AF71&gt;=$J72,AF71&lt;=$L72),AF71+$M72,AF71)))</f>
      </c>
      <c r="AG72">
        <f>IF(OR(AG71="",$K72=0),AG71,IF(AG71=$I72,$J72,IF(AND(AG71&gt;=$J72,AG71&lt;=$L72),AG71+$M72,AG71)))</f>
      </c>
      <c r="AH72">
        <f>IF(OR(AH71="",$K72=0),AH71,IF(AH71=$I72,$J72,IF(AND(AH71&gt;=$J72,AH71&lt;=$L72),AH71+$M72,AH71)))</f>
      </c>
      <c r="AI72">
        <f>IF(OR(AI71="",$K72=0),AI71,IF(AI71=$I72,$J72,IF(AND(AI71&gt;=$J72,AI71&lt;=$L72),AI71+$M72,AI71)))</f>
      </c>
      <c r="AJ72">
        <f>IF(OR(AJ71="",$K72=0),AJ71,IF(AJ71=$I72,$J72,IF(AND(AJ71&gt;=$J72,AJ71&lt;=$L72),AJ71+$M72,AJ71)))</f>
      </c>
      <c r="AK72">
        <f>IF(OR(AK71="",$K72=0),AK71,IF(AK71=$I72,$J72,IF(AND(AK71&gt;=$J72,AK71&lt;=$L72),AK71+$M72,AK71)))</f>
      </c>
      <c r="AL72">
        <f>IF(OR(AL71="",$K72=0),AL71,IF(AL71=$I72,$J72,IF(AND(AL71&gt;=$J72,AL71&lt;=$L72),AL71+$M72,AL71)))</f>
      </c>
      <c r="AM72">
        <f>IF(OR(AM71="",$K72=0),AM71,IF(AM71=$I72,$J72,IF(AND(AM71&gt;=$J72,AM71&lt;=$L72),AM71+$M72,AM71)))</f>
      </c>
      <c r="AN72">
        <f>IF(OR(AN71="",$K72=0),AN71,IF(AN71=$I72,$J72,IF(AND(AN71&gt;=$J72,AN71&lt;=$L72),AN71+$M72,AN71)))</f>
      </c>
      <c r="AO72">
        <f>IF(OR(AO71="",$K72=0),AO71,IF(AO71=$I72,$J72,IF(AND(AO71&gt;=$J72,AO71&lt;=$L72),AO71+$M72,AO71)))</f>
      </c>
      <c r="AP72">
        <f>IF(OR(AP71="",$K72=0),AP71,IF(AP71=$I72,$J72,IF(AND(AP71&gt;=$J72,AP71&lt;=$L72),AP71+$M72,AP71)))</f>
      </c>
      <c r="AQ72">
        <f>IF(OR(AQ71="",$K72=0),AQ71,IF(AQ71=$I72,$J72,IF(AND(AQ71&gt;=$J72,AQ71&lt;=$L72),AQ71+$M72,AQ71)))</f>
      </c>
      <c r="AR72">
        <f>IF(OR(AR71="",$K72=0),AR71,IF(AR71=$I72,$J72,IF(AND(AR71&gt;=$J72,AR71&lt;=$L72),AR71+$M72,AR71)))</f>
      </c>
      <c r="AS72">
        <f>IF(OR(AS71="",$K72=0),AS71,IF(AS71=$I72,$J72,IF(AND(AS71&gt;=$J72,AS71&lt;=$L72),AS71+$M72,AS71)))</f>
      </c>
      <c r="AT72">
        <f>IF(OR(AT71="",$K72=0),AT71,IF(AT71=$I72,$J72,IF(AND(AT71&gt;=$J72,AT71&lt;=$L72),AT71+$M72,AT71)))</f>
      </c>
      <c r="AU72">
        <f>IF(OR(AU71="",$K72=0),AU71,IF(AU71=$I72,$J72,IF(AND(AU71&gt;=$J72,AU71&lt;=$L72),AU71+$M72,AU71)))</f>
      </c>
      <c r="AV72">
        <f>IF(OR(AV71="",$K72=0),AV71,IF(AV71=$I72,$J72,IF(AND(AV71&gt;=$J72,AV71&lt;=$L72),AV71+$M72,AV71)))</f>
      </c>
      <c r="AW72">
        <f>IF(OR(AW71="",$K72=0),AW71,IF(AW71=$I72,$J72,IF(AND(AW71&gt;=$J72,AW71&lt;=$L72),AW71+$M72,AW71)))</f>
      </c>
      <c r="AX72">
        <f>IF(OR(AX71="",$K72=0),AX71,IF(AX71=$I72,$J72,IF(AND(AX71&gt;=$J72,AX71&lt;=$L72),AX71+$M72,AX71)))</f>
      </c>
      <c r="AY72">
        <f>IF(OR(AY71="",$K72=0),AY71,IF(AY71=$I72,$J72,IF(AND(AY71&gt;=$J72,AY71&lt;=$L72),AY71+$M72,AY71)))</f>
      </c>
      <c r="AZ72">
        <f>IF(OR(AZ71="",$K72=0),AZ71,IF(AZ71=$I72,$J72,IF(AND(AZ71&gt;=$J72,AZ71&lt;=$L72),AZ71+$M72,AZ71)))</f>
      </c>
      <c r="BA72">
        <f>IF(OR(BA71="",$K72=0),BA71,IF(BA71=$I72,$J72,IF(AND(BA71&gt;=$J72,BA71&lt;=$L72),BA71+$M72,BA71)))</f>
      </c>
    </row>
    <row r="73" ht="20" customHeight="1">
      <c r="A73" s="9">
        <v>68</v>
      </c>
      <c r="B73" s="25"/>
      <c r="C73" s="26"/>
      <c r="D73" s="26"/>
      <c r="E73" s="26"/>
      <c r="F73" s="26"/>
      <c r="G73" s="27">
        <f>IF(AND($C73="",$D73=""),"",IF(OR($C73="",$D73=""),"Type both players",IF(OR($I73="",$J73=""),"A name is not on the Players tab",IF($C73=$D73,"The same player twice",IF($I73&lt;$J73,"Challenges go up the ladder, so nothing moved",IF($I73-$J73&gt;Settings!$C$5,"More than "&amp;Settings!$C$5&amp;" places up, so nothing moved",IF($E73="","To play",IF($E73="Defender",$D73&amp;" stays at "&amp;$J73,IF((Settings!$C$6="Swap places"),$C73&amp;" and "&amp;$D73&amp;" swap places",$C73&amp;" moves up to "&amp;$J73)))))))))</f>
      </c>
      <c r="I73">
        <f>IF($C73="","",IFERROR(INDEX($N$72:$BA$72,1,MATCH($C73,Players!$B$6:$B$45,0)),""))</f>
      </c>
      <c r="J73">
        <f>IF($D73="","",IFERROR(INDEX($N$72:$BA$72,1,MATCH($D73,Players!$B$6:$B$45,0)),""))</f>
      </c>
      <c r="K73">
        <f>IF(AND($E73="Challenger",ISNUMBER($I73),ISNUMBER($J73),$C73&lt;&gt;$D73),IF(AND($I73&gt;$J73,$I73-$J73&lt;=Settings!$C$5),1,0),0)</f>
      </c>
      <c r="L73">
        <f>IF($K73=0,"",IF((Settings!$C$6="Swap places"),$J73,$I73-1))</f>
      </c>
      <c r="M73">
        <f>IF($K73=0,"",IF((Settings!$C$6="Swap places"),$I73-$J73,1))</f>
      </c>
      <c r="N73">
        <f>IF(OR(N72="",$K73=0),N72,IF(N72=$I73,$J73,IF(AND(N72&gt;=$J73,N72&lt;=$L73),N72+$M73,N72)))</f>
      </c>
      <c r="O73">
        <f>IF(OR(O72="",$K73=0),O72,IF(O72=$I73,$J73,IF(AND(O72&gt;=$J73,O72&lt;=$L73),O72+$M73,O72)))</f>
      </c>
      <c r="P73">
        <f>IF(OR(P72="",$K73=0),P72,IF(P72=$I73,$J73,IF(AND(P72&gt;=$J73,P72&lt;=$L73),P72+$M73,P72)))</f>
      </c>
      <c r="Q73">
        <f>IF(OR(Q72="",$K73=0),Q72,IF(Q72=$I73,$J73,IF(AND(Q72&gt;=$J73,Q72&lt;=$L73),Q72+$M73,Q72)))</f>
      </c>
      <c r="R73">
        <f>IF(OR(R72="",$K73=0),R72,IF(R72=$I73,$J73,IF(AND(R72&gt;=$J73,R72&lt;=$L73),R72+$M73,R72)))</f>
      </c>
      <c r="S73">
        <f>IF(OR(S72="",$K73=0),S72,IF(S72=$I73,$J73,IF(AND(S72&gt;=$J73,S72&lt;=$L73),S72+$M73,S72)))</f>
      </c>
      <c r="T73">
        <f>IF(OR(T72="",$K73=0),T72,IF(T72=$I73,$J73,IF(AND(T72&gt;=$J73,T72&lt;=$L73),T72+$M73,T72)))</f>
      </c>
      <c r="U73">
        <f>IF(OR(U72="",$K73=0),U72,IF(U72=$I73,$J73,IF(AND(U72&gt;=$J73,U72&lt;=$L73),U72+$M73,U72)))</f>
      </c>
      <c r="V73">
        <f>IF(OR(V72="",$K73=0),V72,IF(V72=$I73,$J73,IF(AND(V72&gt;=$J73,V72&lt;=$L73),V72+$M73,V72)))</f>
      </c>
      <c r="W73">
        <f>IF(OR(W72="",$K73=0),W72,IF(W72=$I73,$J73,IF(AND(W72&gt;=$J73,W72&lt;=$L73),W72+$M73,W72)))</f>
      </c>
      <c r="X73">
        <f>IF(OR(X72="",$K73=0),X72,IF(X72=$I73,$J73,IF(AND(X72&gt;=$J73,X72&lt;=$L73),X72+$M73,X72)))</f>
      </c>
      <c r="Y73">
        <f>IF(OR(Y72="",$K73=0),Y72,IF(Y72=$I73,$J73,IF(AND(Y72&gt;=$J73,Y72&lt;=$L73),Y72+$M73,Y72)))</f>
      </c>
      <c r="Z73">
        <f>IF(OR(Z72="",$K73=0),Z72,IF(Z72=$I73,$J73,IF(AND(Z72&gt;=$J73,Z72&lt;=$L73),Z72+$M73,Z72)))</f>
      </c>
      <c r="AA73">
        <f>IF(OR(AA72="",$K73=0),AA72,IF(AA72=$I73,$J73,IF(AND(AA72&gt;=$J73,AA72&lt;=$L73),AA72+$M73,AA72)))</f>
      </c>
      <c r="AB73">
        <f>IF(OR(AB72="",$K73=0),AB72,IF(AB72=$I73,$J73,IF(AND(AB72&gt;=$J73,AB72&lt;=$L73),AB72+$M73,AB72)))</f>
      </c>
      <c r="AC73">
        <f>IF(OR(AC72="",$K73=0),AC72,IF(AC72=$I73,$J73,IF(AND(AC72&gt;=$J73,AC72&lt;=$L73),AC72+$M73,AC72)))</f>
      </c>
      <c r="AD73">
        <f>IF(OR(AD72="",$K73=0),AD72,IF(AD72=$I73,$J73,IF(AND(AD72&gt;=$J73,AD72&lt;=$L73),AD72+$M73,AD72)))</f>
      </c>
      <c r="AE73">
        <f>IF(OR(AE72="",$K73=0),AE72,IF(AE72=$I73,$J73,IF(AND(AE72&gt;=$J73,AE72&lt;=$L73),AE72+$M73,AE72)))</f>
      </c>
      <c r="AF73">
        <f>IF(OR(AF72="",$K73=0),AF72,IF(AF72=$I73,$J73,IF(AND(AF72&gt;=$J73,AF72&lt;=$L73),AF72+$M73,AF72)))</f>
      </c>
      <c r="AG73">
        <f>IF(OR(AG72="",$K73=0),AG72,IF(AG72=$I73,$J73,IF(AND(AG72&gt;=$J73,AG72&lt;=$L73),AG72+$M73,AG72)))</f>
      </c>
      <c r="AH73">
        <f>IF(OR(AH72="",$K73=0),AH72,IF(AH72=$I73,$J73,IF(AND(AH72&gt;=$J73,AH72&lt;=$L73),AH72+$M73,AH72)))</f>
      </c>
      <c r="AI73">
        <f>IF(OR(AI72="",$K73=0),AI72,IF(AI72=$I73,$J73,IF(AND(AI72&gt;=$J73,AI72&lt;=$L73),AI72+$M73,AI72)))</f>
      </c>
      <c r="AJ73">
        <f>IF(OR(AJ72="",$K73=0),AJ72,IF(AJ72=$I73,$J73,IF(AND(AJ72&gt;=$J73,AJ72&lt;=$L73),AJ72+$M73,AJ72)))</f>
      </c>
      <c r="AK73">
        <f>IF(OR(AK72="",$K73=0),AK72,IF(AK72=$I73,$J73,IF(AND(AK72&gt;=$J73,AK72&lt;=$L73),AK72+$M73,AK72)))</f>
      </c>
      <c r="AL73">
        <f>IF(OR(AL72="",$K73=0),AL72,IF(AL72=$I73,$J73,IF(AND(AL72&gt;=$J73,AL72&lt;=$L73),AL72+$M73,AL72)))</f>
      </c>
      <c r="AM73">
        <f>IF(OR(AM72="",$K73=0),AM72,IF(AM72=$I73,$J73,IF(AND(AM72&gt;=$J73,AM72&lt;=$L73),AM72+$M73,AM72)))</f>
      </c>
      <c r="AN73">
        <f>IF(OR(AN72="",$K73=0),AN72,IF(AN72=$I73,$J73,IF(AND(AN72&gt;=$J73,AN72&lt;=$L73),AN72+$M73,AN72)))</f>
      </c>
      <c r="AO73">
        <f>IF(OR(AO72="",$K73=0),AO72,IF(AO72=$I73,$J73,IF(AND(AO72&gt;=$J73,AO72&lt;=$L73),AO72+$M73,AO72)))</f>
      </c>
      <c r="AP73">
        <f>IF(OR(AP72="",$K73=0),AP72,IF(AP72=$I73,$J73,IF(AND(AP72&gt;=$J73,AP72&lt;=$L73),AP72+$M73,AP72)))</f>
      </c>
      <c r="AQ73">
        <f>IF(OR(AQ72="",$K73=0),AQ72,IF(AQ72=$I73,$J73,IF(AND(AQ72&gt;=$J73,AQ72&lt;=$L73),AQ72+$M73,AQ72)))</f>
      </c>
      <c r="AR73">
        <f>IF(OR(AR72="",$K73=0),AR72,IF(AR72=$I73,$J73,IF(AND(AR72&gt;=$J73,AR72&lt;=$L73),AR72+$M73,AR72)))</f>
      </c>
      <c r="AS73">
        <f>IF(OR(AS72="",$K73=0),AS72,IF(AS72=$I73,$J73,IF(AND(AS72&gt;=$J73,AS72&lt;=$L73),AS72+$M73,AS72)))</f>
      </c>
      <c r="AT73">
        <f>IF(OR(AT72="",$K73=0),AT72,IF(AT72=$I73,$J73,IF(AND(AT72&gt;=$J73,AT72&lt;=$L73),AT72+$M73,AT72)))</f>
      </c>
      <c r="AU73">
        <f>IF(OR(AU72="",$K73=0),AU72,IF(AU72=$I73,$J73,IF(AND(AU72&gt;=$J73,AU72&lt;=$L73),AU72+$M73,AU72)))</f>
      </c>
      <c r="AV73">
        <f>IF(OR(AV72="",$K73=0),AV72,IF(AV72=$I73,$J73,IF(AND(AV72&gt;=$J73,AV72&lt;=$L73),AV72+$M73,AV72)))</f>
      </c>
      <c r="AW73">
        <f>IF(OR(AW72="",$K73=0),AW72,IF(AW72=$I73,$J73,IF(AND(AW72&gt;=$J73,AW72&lt;=$L73),AW72+$M73,AW72)))</f>
      </c>
      <c r="AX73">
        <f>IF(OR(AX72="",$K73=0),AX72,IF(AX72=$I73,$J73,IF(AND(AX72&gt;=$J73,AX72&lt;=$L73),AX72+$M73,AX72)))</f>
      </c>
      <c r="AY73">
        <f>IF(OR(AY72="",$K73=0),AY72,IF(AY72=$I73,$J73,IF(AND(AY72&gt;=$J73,AY72&lt;=$L73),AY72+$M73,AY72)))</f>
      </c>
      <c r="AZ73">
        <f>IF(OR(AZ72="",$K73=0),AZ72,IF(AZ72=$I73,$J73,IF(AND(AZ72&gt;=$J73,AZ72&lt;=$L73),AZ72+$M73,AZ72)))</f>
      </c>
      <c r="BA73">
        <f>IF(OR(BA72="",$K73=0),BA72,IF(BA72=$I73,$J73,IF(AND(BA72&gt;=$J73,BA72&lt;=$L73),BA72+$M73,BA72)))</f>
      </c>
    </row>
    <row r="74" ht="20" customHeight="1">
      <c r="A74" s="9">
        <v>69</v>
      </c>
      <c r="B74" s="25"/>
      <c r="C74" s="26"/>
      <c r="D74" s="26"/>
      <c r="E74" s="26"/>
      <c r="F74" s="26"/>
      <c r="G74" s="27">
        <f>IF(AND($C74="",$D74=""),"",IF(OR($C74="",$D74=""),"Type both players",IF(OR($I74="",$J74=""),"A name is not on the Players tab",IF($C74=$D74,"The same player twice",IF($I74&lt;$J74,"Challenges go up the ladder, so nothing moved",IF($I74-$J74&gt;Settings!$C$5,"More than "&amp;Settings!$C$5&amp;" places up, so nothing moved",IF($E74="","To play",IF($E74="Defender",$D74&amp;" stays at "&amp;$J74,IF((Settings!$C$6="Swap places"),$C74&amp;" and "&amp;$D74&amp;" swap places",$C74&amp;" moves up to "&amp;$J74)))))))))</f>
      </c>
      <c r="I74">
        <f>IF($C74="","",IFERROR(INDEX($N$73:$BA$73,1,MATCH($C74,Players!$B$6:$B$45,0)),""))</f>
      </c>
      <c r="J74">
        <f>IF($D74="","",IFERROR(INDEX($N$73:$BA$73,1,MATCH($D74,Players!$B$6:$B$45,0)),""))</f>
      </c>
      <c r="K74">
        <f>IF(AND($E74="Challenger",ISNUMBER($I74),ISNUMBER($J74),$C74&lt;&gt;$D74),IF(AND($I74&gt;$J74,$I74-$J74&lt;=Settings!$C$5),1,0),0)</f>
      </c>
      <c r="L74">
        <f>IF($K74=0,"",IF((Settings!$C$6="Swap places"),$J74,$I74-1))</f>
      </c>
      <c r="M74">
        <f>IF($K74=0,"",IF((Settings!$C$6="Swap places"),$I74-$J74,1))</f>
      </c>
      <c r="N74">
        <f>IF(OR(N73="",$K74=0),N73,IF(N73=$I74,$J74,IF(AND(N73&gt;=$J74,N73&lt;=$L74),N73+$M74,N73)))</f>
      </c>
      <c r="O74">
        <f>IF(OR(O73="",$K74=0),O73,IF(O73=$I74,$J74,IF(AND(O73&gt;=$J74,O73&lt;=$L74),O73+$M74,O73)))</f>
      </c>
      <c r="P74">
        <f>IF(OR(P73="",$K74=0),P73,IF(P73=$I74,$J74,IF(AND(P73&gt;=$J74,P73&lt;=$L74),P73+$M74,P73)))</f>
      </c>
      <c r="Q74">
        <f>IF(OR(Q73="",$K74=0),Q73,IF(Q73=$I74,$J74,IF(AND(Q73&gt;=$J74,Q73&lt;=$L74),Q73+$M74,Q73)))</f>
      </c>
      <c r="R74">
        <f>IF(OR(R73="",$K74=0),R73,IF(R73=$I74,$J74,IF(AND(R73&gt;=$J74,R73&lt;=$L74),R73+$M74,R73)))</f>
      </c>
      <c r="S74">
        <f>IF(OR(S73="",$K74=0),S73,IF(S73=$I74,$J74,IF(AND(S73&gt;=$J74,S73&lt;=$L74),S73+$M74,S73)))</f>
      </c>
      <c r="T74">
        <f>IF(OR(T73="",$K74=0),T73,IF(T73=$I74,$J74,IF(AND(T73&gt;=$J74,T73&lt;=$L74),T73+$M74,T73)))</f>
      </c>
      <c r="U74">
        <f>IF(OR(U73="",$K74=0),U73,IF(U73=$I74,$J74,IF(AND(U73&gt;=$J74,U73&lt;=$L74),U73+$M74,U73)))</f>
      </c>
      <c r="V74">
        <f>IF(OR(V73="",$K74=0),V73,IF(V73=$I74,$J74,IF(AND(V73&gt;=$J74,V73&lt;=$L74),V73+$M74,V73)))</f>
      </c>
      <c r="W74">
        <f>IF(OR(W73="",$K74=0),W73,IF(W73=$I74,$J74,IF(AND(W73&gt;=$J74,W73&lt;=$L74),W73+$M74,W73)))</f>
      </c>
      <c r="X74">
        <f>IF(OR(X73="",$K74=0),X73,IF(X73=$I74,$J74,IF(AND(X73&gt;=$J74,X73&lt;=$L74),X73+$M74,X73)))</f>
      </c>
      <c r="Y74">
        <f>IF(OR(Y73="",$K74=0),Y73,IF(Y73=$I74,$J74,IF(AND(Y73&gt;=$J74,Y73&lt;=$L74),Y73+$M74,Y73)))</f>
      </c>
      <c r="Z74">
        <f>IF(OR(Z73="",$K74=0),Z73,IF(Z73=$I74,$J74,IF(AND(Z73&gt;=$J74,Z73&lt;=$L74),Z73+$M74,Z73)))</f>
      </c>
      <c r="AA74">
        <f>IF(OR(AA73="",$K74=0),AA73,IF(AA73=$I74,$J74,IF(AND(AA73&gt;=$J74,AA73&lt;=$L74),AA73+$M74,AA73)))</f>
      </c>
      <c r="AB74">
        <f>IF(OR(AB73="",$K74=0),AB73,IF(AB73=$I74,$J74,IF(AND(AB73&gt;=$J74,AB73&lt;=$L74),AB73+$M74,AB73)))</f>
      </c>
      <c r="AC74">
        <f>IF(OR(AC73="",$K74=0),AC73,IF(AC73=$I74,$J74,IF(AND(AC73&gt;=$J74,AC73&lt;=$L74),AC73+$M74,AC73)))</f>
      </c>
      <c r="AD74">
        <f>IF(OR(AD73="",$K74=0),AD73,IF(AD73=$I74,$J74,IF(AND(AD73&gt;=$J74,AD73&lt;=$L74),AD73+$M74,AD73)))</f>
      </c>
      <c r="AE74">
        <f>IF(OR(AE73="",$K74=0),AE73,IF(AE73=$I74,$J74,IF(AND(AE73&gt;=$J74,AE73&lt;=$L74),AE73+$M74,AE73)))</f>
      </c>
      <c r="AF74">
        <f>IF(OR(AF73="",$K74=0),AF73,IF(AF73=$I74,$J74,IF(AND(AF73&gt;=$J74,AF73&lt;=$L74),AF73+$M74,AF73)))</f>
      </c>
      <c r="AG74">
        <f>IF(OR(AG73="",$K74=0),AG73,IF(AG73=$I74,$J74,IF(AND(AG73&gt;=$J74,AG73&lt;=$L74),AG73+$M74,AG73)))</f>
      </c>
      <c r="AH74">
        <f>IF(OR(AH73="",$K74=0),AH73,IF(AH73=$I74,$J74,IF(AND(AH73&gt;=$J74,AH73&lt;=$L74),AH73+$M74,AH73)))</f>
      </c>
      <c r="AI74">
        <f>IF(OR(AI73="",$K74=0),AI73,IF(AI73=$I74,$J74,IF(AND(AI73&gt;=$J74,AI73&lt;=$L74),AI73+$M74,AI73)))</f>
      </c>
      <c r="AJ74">
        <f>IF(OR(AJ73="",$K74=0),AJ73,IF(AJ73=$I74,$J74,IF(AND(AJ73&gt;=$J74,AJ73&lt;=$L74),AJ73+$M74,AJ73)))</f>
      </c>
      <c r="AK74">
        <f>IF(OR(AK73="",$K74=0),AK73,IF(AK73=$I74,$J74,IF(AND(AK73&gt;=$J74,AK73&lt;=$L74),AK73+$M74,AK73)))</f>
      </c>
      <c r="AL74">
        <f>IF(OR(AL73="",$K74=0),AL73,IF(AL73=$I74,$J74,IF(AND(AL73&gt;=$J74,AL73&lt;=$L74),AL73+$M74,AL73)))</f>
      </c>
      <c r="AM74">
        <f>IF(OR(AM73="",$K74=0),AM73,IF(AM73=$I74,$J74,IF(AND(AM73&gt;=$J74,AM73&lt;=$L74),AM73+$M74,AM73)))</f>
      </c>
      <c r="AN74">
        <f>IF(OR(AN73="",$K74=0),AN73,IF(AN73=$I74,$J74,IF(AND(AN73&gt;=$J74,AN73&lt;=$L74),AN73+$M74,AN73)))</f>
      </c>
      <c r="AO74">
        <f>IF(OR(AO73="",$K74=0),AO73,IF(AO73=$I74,$J74,IF(AND(AO73&gt;=$J74,AO73&lt;=$L74),AO73+$M74,AO73)))</f>
      </c>
      <c r="AP74">
        <f>IF(OR(AP73="",$K74=0),AP73,IF(AP73=$I74,$J74,IF(AND(AP73&gt;=$J74,AP73&lt;=$L74),AP73+$M74,AP73)))</f>
      </c>
      <c r="AQ74">
        <f>IF(OR(AQ73="",$K74=0),AQ73,IF(AQ73=$I74,$J74,IF(AND(AQ73&gt;=$J74,AQ73&lt;=$L74),AQ73+$M74,AQ73)))</f>
      </c>
      <c r="AR74">
        <f>IF(OR(AR73="",$K74=0),AR73,IF(AR73=$I74,$J74,IF(AND(AR73&gt;=$J74,AR73&lt;=$L74),AR73+$M74,AR73)))</f>
      </c>
      <c r="AS74">
        <f>IF(OR(AS73="",$K74=0),AS73,IF(AS73=$I74,$J74,IF(AND(AS73&gt;=$J74,AS73&lt;=$L74),AS73+$M74,AS73)))</f>
      </c>
      <c r="AT74">
        <f>IF(OR(AT73="",$K74=0),AT73,IF(AT73=$I74,$J74,IF(AND(AT73&gt;=$J74,AT73&lt;=$L74),AT73+$M74,AT73)))</f>
      </c>
      <c r="AU74">
        <f>IF(OR(AU73="",$K74=0),AU73,IF(AU73=$I74,$J74,IF(AND(AU73&gt;=$J74,AU73&lt;=$L74),AU73+$M74,AU73)))</f>
      </c>
      <c r="AV74">
        <f>IF(OR(AV73="",$K74=0),AV73,IF(AV73=$I74,$J74,IF(AND(AV73&gt;=$J74,AV73&lt;=$L74),AV73+$M74,AV73)))</f>
      </c>
      <c r="AW74">
        <f>IF(OR(AW73="",$K74=0),AW73,IF(AW73=$I74,$J74,IF(AND(AW73&gt;=$J74,AW73&lt;=$L74),AW73+$M74,AW73)))</f>
      </c>
      <c r="AX74">
        <f>IF(OR(AX73="",$K74=0),AX73,IF(AX73=$I74,$J74,IF(AND(AX73&gt;=$J74,AX73&lt;=$L74),AX73+$M74,AX73)))</f>
      </c>
      <c r="AY74">
        <f>IF(OR(AY73="",$K74=0),AY73,IF(AY73=$I74,$J74,IF(AND(AY73&gt;=$J74,AY73&lt;=$L74),AY73+$M74,AY73)))</f>
      </c>
      <c r="AZ74">
        <f>IF(OR(AZ73="",$K74=0),AZ73,IF(AZ73=$I74,$J74,IF(AND(AZ73&gt;=$J74,AZ73&lt;=$L74),AZ73+$M74,AZ73)))</f>
      </c>
      <c r="BA74">
        <f>IF(OR(BA73="",$K74=0),BA73,IF(BA73=$I74,$J74,IF(AND(BA73&gt;=$J74,BA73&lt;=$L74),BA73+$M74,BA73)))</f>
      </c>
    </row>
    <row r="75" ht="20" customHeight="1">
      <c r="A75" s="9">
        <v>70</v>
      </c>
      <c r="B75" s="25"/>
      <c r="C75" s="26"/>
      <c r="D75" s="26"/>
      <c r="E75" s="26"/>
      <c r="F75" s="26"/>
      <c r="G75" s="27">
        <f>IF(AND($C75="",$D75=""),"",IF(OR($C75="",$D75=""),"Type both players",IF(OR($I75="",$J75=""),"A name is not on the Players tab",IF($C75=$D75,"The same player twice",IF($I75&lt;$J75,"Challenges go up the ladder, so nothing moved",IF($I75-$J75&gt;Settings!$C$5,"More than "&amp;Settings!$C$5&amp;" places up, so nothing moved",IF($E75="","To play",IF($E75="Defender",$D75&amp;" stays at "&amp;$J75,IF((Settings!$C$6="Swap places"),$C75&amp;" and "&amp;$D75&amp;" swap places",$C75&amp;" moves up to "&amp;$J75)))))))))</f>
      </c>
      <c r="I75">
        <f>IF($C75="","",IFERROR(INDEX($N$74:$BA$74,1,MATCH($C75,Players!$B$6:$B$45,0)),""))</f>
      </c>
      <c r="J75">
        <f>IF($D75="","",IFERROR(INDEX($N$74:$BA$74,1,MATCH($D75,Players!$B$6:$B$45,0)),""))</f>
      </c>
      <c r="K75">
        <f>IF(AND($E75="Challenger",ISNUMBER($I75),ISNUMBER($J75),$C75&lt;&gt;$D75),IF(AND($I75&gt;$J75,$I75-$J75&lt;=Settings!$C$5),1,0),0)</f>
      </c>
      <c r="L75">
        <f>IF($K75=0,"",IF((Settings!$C$6="Swap places"),$J75,$I75-1))</f>
      </c>
      <c r="M75">
        <f>IF($K75=0,"",IF((Settings!$C$6="Swap places"),$I75-$J75,1))</f>
      </c>
      <c r="N75">
        <f>IF(OR(N74="",$K75=0),N74,IF(N74=$I75,$J75,IF(AND(N74&gt;=$J75,N74&lt;=$L75),N74+$M75,N74)))</f>
      </c>
      <c r="O75">
        <f>IF(OR(O74="",$K75=0),O74,IF(O74=$I75,$J75,IF(AND(O74&gt;=$J75,O74&lt;=$L75),O74+$M75,O74)))</f>
      </c>
      <c r="P75">
        <f>IF(OR(P74="",$K75=0),P74,IF(P74=$I75,$J75,IF(AND(P74&gt;=$J75,P74&lt;=$L75),P74+$M75,P74)))</f>
      </c>
      <c r="Q75">
        <f>IF(OR(Q74="",$K75=0),Q74,IF(Q74=$I75,$J75,IF(AND(Q74&gt;=$J75,Q74&lt;=$L75),Q74+$M75,Q74)))</f>
      </c>
      <c r="R75">
        <f>IF(OR(R74="",$K75=0),R74,IF(R74=$I75,$J75,IF(AND(R74&gt;=$J75,R74&lt;=$L75),R74+$M75,R74)))</f>
      </c>
      <c r="S75">
        <f>IF(OR(S74="",$K75=0),S74,IF(S74=$I75,$J75,IF(AND(S74&gt;=$J75,S74&lt;=$L75),S74+$M75,S74)))</f>
      </c>
      <c r="T75">
        <f>IF(OR(T74="",$K75=0),T74,IF(T74=$I75,$J75,IF(AND(T74&gt;=$J75,T74&lt;=$L75),T74+$M75,T74)))</f>
      </c>
      <c r="U75">
        <f>IF(OR(U74="",$K75=0),U74,IF(U74=$I75,$J75,IF(AND(U74&gt;=$J75,U74&lt;=$L75),U74+$M75,U74)))</f>
      </c>
      <c r="V75">
        <f>IF(OR(V74="",$K75=0),V74,IF(V74=$I75,$J75,IF(AND(V74&gt;=$J75,V74&lt;=$L75),V74+$M75,V74)))</f>
      </c>
      <c r="W75">
        <f>IF(OR(W74="",$K75=0),W74,IF(W74=$I75,$J75,IF(AND(W74&gt;=$J75,W74&lt;=$L75),W74+$M75,W74)))</f>
      </c>
      <c r="X75">
        <f>IF(OR(X74="",$K75=0),X74,IF(X74=$I75,$J75,IF(AND(X74&gt;=$J75,X74&lt;=$L75),X74+$M75,X74)))</f>
      </c>
      <c r="Y75">
        <f>IF(OR(Y74="",$K75=0),Y74,IF(Y74=$I75,$J75,IF(AND(Y74&gt;=$J75,Y74&lt;=$L75),Y74+$M75,Y74)))</f>
      </c>
      <c r="Z75">
        <f>IF(OR(Z74="",$K75=0),Z74,IF(Z74=$I75,$J75,IF(AND(Z74&gt;=$J75,Z74&lt;=$L75),Z74+$M75,Z74)))</f>
      </c>
      <c r="AA75">
        <f>IF(OR(AA74="",$K75=0),AA74,IF(AA74=$I75,$J75,IF(AND(AA74&gt;=$J75,AA74&lt;=$L75),AA74+$M75,AA74)))</f>
      </c>
      <c r="AB75">
        <f>IF(OR(AB74="",$K75=0),AB74,IF(AB74=$I75,$J75,IF(AND(AB74&gt;=$J75,AB74&lt;=$L75),AB74+$M75,AB74)))</f>
      </c>
      <c r="AC75">
        <f>IF(OR(AC74="",$K75=0),AC74,IF(AC74=$I75,$J75,IF(AND(AC74&gt;=$J75,AC74&lt;=$L75),AC74+$M75,AC74)))</f>
      </c>
      <c r="AD75">
        <f>IF(OR(AD74="",$K75=0),AD74,IF(AD74=$I75,$J75,IF(AND(AD74&gt;=$J75,AD74&lt;=$L75),AD74+$M75,AD74)))</f>
      </c>
      <c r="AE75">
        <f>IF(OR(AE74="",$K75=0),AE74,IF(AE74=$I75,$J75,IF(AND(AE74&gt;=$J75,AE74&lt;=$L75),AE74+$M75,AE74)))</f>
      </c>
      <c r="AF75">
        <f>IF(OR(AF74="",$K75=0),AF74,IF(AF74=$I75,$J75,IF(AND(AF74&gt;=$J75,AF74&lt;=$L75),AF74+$M75,AF74)))</f>
      </c>
      <c r="AG75">
        <f>IF(OR(AG74="",$K75=0),AG74,IF(AG74=$I75,$J75,IF(AND(AG74&gt;=$J75,AG74&lt;=$L75),AG74+$M75,AG74)))</f>
      </c>
      <c r="AH75">
        <f>IF(OR(AH74="",$K75=0),AH74,IF(AH74=$I75,$J75,IF(AND(AH74&gt;=$J75,AH74&lt;=$L75),AH74+$M75,AH74)))</f>
      </c>
      <c r="AI75">
        <f>IF(OR(AI74="",$K75=0),AI74,IF(AI74=$I75,$J75,IF(AND(AI74&gt;=$J75,AI74&lt;=$L75),AI74+$M75,AI74)))</f>
      </c>
      <c r="AJ75">
        <f>IF(OR(AJ74="",$K75=0),AJ74,IF(AJ74=$I75,$J75,IF(AND(AJ74&gt;=$J75,AJ74&lt;=$L75),AJ74+$M75,AJ74)))</f>
      </c>
      <c r="AK75">
        <f>IF(OR(AK74="",$K75=0),AK74,IF(AK74=$I75,$J75,IF(AND(AK74&gt;=$J75,AK74&lt;=$L75),AK74+$M75,AK74)))</f>
      </c>
      <c r="AL75">
        <f>IF(OR(AL74="",$K75=0),AL74,IF(AL74=$I75,$J75,IF(AND(AL74&gt;=$J75,AL74&lt;=$L75),AL74+$M75,AL74)))</f>
      </c>
      <c r="AM75">
        <f>IF(OR(AM74="",$K75=0),AM74,IF(AM74=$I75,$J75,IF(AND(AM74&gt;=$J75,AM74&lt;=$L75),AM74+$M75,AM74)))</f>
      </c>
      <c r="AN75">
        <f>IF(OR(AN74="",$K75=0),AN74,IF(AN74=$I75,$J75,IF(AND(AN74&gt;=$J75,AN74&lt;=$L75),AN74+$M75,AN74)))</f>
      </c>
      <c r="AO75">
        <f>IF(OR(AO74="",$K75=0),AO74,IF(AO74=$I75,$J75,IF(AND(AO74&gt;=$J75,AO74&lt;=$L75),AO74+$M75,AO74)))</f>
      </c>
      <c r="AP75">
        <f>IF(OR(AP74="",$K75=0),AP74,IF(AP74=$I75,$J75,IF(AND(AP74&gt;=$J75,AP74&lt;=$L75),AP74+$M75,AP74)))</f>
      </c>
      <c r="AQ75">
        <f>IF(OR(AQ74="",$K75=0),AQ74,IF(AQ74=$I75,$J75,IF(AND(AQ74&gt;=$J75,AQ74&lt;=$L75),AQ74+$M75,AQ74)))</f>
      </c>
      <c r="AR75">
        <f>IF(OR(AR74="",$K75=0),AR74,IF(AR74=$I75,$J75,IF(AND(AR74&gt;=$J75,AR74&lt;=$L75),AR74+$M75,AR74)))</f>
      </c>
      <c r="AS75">
        <f>IF(OR(AS74="",$K75=0),AS74,IF(AS74=$I75,$J75,IF(AND(AS74&gt;=$J75,AS74&lt;=$L75),AS74+$M75,AS74)))</f>
      </c>
      <c r="AT75">
        <f>IF(OR(AT74="",$K75=0),AT74,IF(AT74=$I75,$J75,IF(AND(AT74&gt;=$J75,AT74&lt;=$L75),AT74+$M75,AT74)))</f>
      </c>
      <c r="AU75">
        <f>IF(OR(AU74="",$K75=0),AU74,IF(AU74=$I75,$J75,IF(AND(AU74&gt;=$J75,AU74&lt;=$L75),AU74+$M75,AU74)))</f>
      </c>
      <c r="AV75">
        <f>IF(OR(AV74="",$K75=0),AV74,IF(AV74=$I75,$J75,IF(AND(AV74&gt;=$J75,AV74&lt;=$L75),AV74+$M75,AV74)))</f>
      </c>
      <c r="AW75">
        <f>IF(OR(AW74="",$K75=0),AW74,IF(AW74=$I75,$J75,IF(AND(AW74&gt;=$J75,AW74&lt;=$L75),AW74+$M75,AW74)))</f>
      </c>
      <c r="AX75">
        <f>IF(OR(AX74="",$K75=0),AX74,IF(AX74=$I75,$J75,IF(AND(AX74&gt;=$J75,AX74&lt;=$L75),AX74+$M75,AX74)))</f>
      </c>
      <c r="AY75">
        <f>IF(OR(AY74="",$K75=0),AY74,IF(AY74=$I75,$J75,IF(AND(AY74&gt;=$J75,AY74&lt;=$L75),AY74+$M75,AY74)))</f>
      </c>
      <c r="AZ75">
        <f>IF(OR(AZ74="",$K75=0),AZ74,IF(AZ74=$I75,$J75,IF(AND(AZ74&gt;=$J75,AZ74&lt;=$L75),AZ74+$M75,AZ74)))</f>
      </c>
      <c r="BA75">
        <f>IF(OR(BA74="",$K75=0),BA74,IF(BA74=$I75,$J75,IF(AND(BA74&gt;=$J75,BA74&lt;=$L75),BA74+$M75,BA74)))</f>
      </c>
    </row>
    <row r="76" ht="20" customHeight="1">
      <c r="A76" s="9">
        <v>71</v>
      </c>
      <c r="B76" s="25"/>
      <c r="C76" s="26"/>
      <c r="D76" s="26"/>
      <c r="E76" s="26"/>
      <c r="F76" s="26"/>
      <c r="G76" s="27">
        <f>IF(AND($C76="",$D76=""),"",IF(OR($C76="",$D76=""),"Type both players",IF(OR($I76="",$J76=""),"A name is not on the Players tab",IF($C76=$D76,"The same player twice",IF($I76&lt;$J76,"Challenges go up the ladder, so nothing moved",IF($I76-$J76&gt;Settings!$C$5,"More than "&amp;Settings!$C$5&amp;" places up, so nothing moved",IF($E76="","To play",IF($E76="Defender",$D76&amp;" stays at "&amp;$J76,IF((Settings!$C$6="Swap places"),$C76&amp;" and "&amp;$D76&amp;" swap places",$C76&amp;" moves up to "&amp;$J76)))))))))</f>
      </c>
      <c r="I76">
        <f>IF($C76="","",IFERROR(INDEX($N$75:$BA$75,1,MATCH($C76,Players!$B$6:$B$45,0)),""))</f>
      </c>
      <c r="J76">
        <f>IF($D76="","",IFERROR(INDEX($N$75:$BA$75,1,MATCH($D76,Players!$B$6:$B$45,0)),""))</f>
      </c>
      <c r="K76">
        <f>IF(AND($E76="Challenger",ISNUMBER($I76),ISNUMBER($J76),$C76&lt;&gt;$D76),IF(AND($I76&gt;$J76,$I76-$J76&lt;=Settings!$C$5),1,0),0)</f>
      </c>
      <c r="L76">
        <f>IF($K76=0,"",IF((Settings!$C$6="Swap places"),$J76,$I76-1))</f>
      </c>
      <c r="M76">
        <f>IF($K76=0,"",IF((Settings!$C$6="Swap places"),$I76-$J76,1))</f>
      </c>
      <c r="N76">
        <f>IF(OR(N75="",$K76=0),N75,IF(N75=$I76,$J76,IF(AND(N75&gt;=$J76,N75&lt;=$L76),N75+$M76,N75)))</f>
      </c>
      <c r="O76">
        <f>IF(OR(O75="",$K76=0),O75,IF(O75=$I76,$J76,IF(AND(O75&gt;=$J76,O75&lt;=$L76),O75+$M76,O75)))</f>
      </c>
      <c r="P76">
        <f>IF(OR(P75="",$K76=0),P75,IF(P75=$I76,$J76,IF(AND(P75&gt;=$J76,P75&lt;=$L76),P75+$M76,P75)))</f>
      </c>
      <c r="Q76">
        <f>IF(OR(Q75="",$K76=0),Q75,IF(Q75=$I76,$J76,IF(AND(Q75&gt;=$J76,Q75&lt;=$L76),Q75+$M76,Q75)))</f>
      </c>
      <c r="R76">
        <f>IF(OR(R75="",$K76=0),R75,IF(R75=$I76,$J76,IF(AND(R75&gt;=$J76,R75&lt;=$L76),R75+$M76,R75)))</f>
      </c>
      <c r="S76">
        <f>IF(OR(S75="",$K76=0),S75,IF(S75=$I76,$J76,IF(AND(S75&gt;=$J76,S75&lt;=$L76),S75+$M76,S75)))</f>
      </c>
      <c r="T76">
        <f>IF(OR(T75="",$K76=0),T75,IF(T75=$I76,$J76,IF(AND(T75&gt;=$J76,T75&lt;=$L76),T75+$M76,T75)))</f>
      </c>
      <c r="U76">
        <f>IF(OR(U75="",$K76=0),U75,IF(U75=$I76,$J76,IF(AND(U75&gt;=$J76,U75&lt;=$L76),U75+$M76,U75)))</f>
      </c>
      <c r="V76">
        <f>IF(OR(V75="",$K76=0),V75,IF(V75=$I76,$J76,IF(AND(V75&gt;=$J76,V75&lt;=$L76),V75+$M76,V75)))</f>
      </c>
      <c r="W76">
        <f>IF(OR(W75="",$K76=0),W75,IF(W75=$I76,$J76,IF(AND(W75&gt;=$J76,W75&lt;=$L76),W75+$M76,W75)))</f>
      </c>
      <c r="X76">
        <f>IF(OR(X75="",$K76=0),X75,IF(X75=$I76,$J76,IF(AND(X75&gt;=$J76,X75&lt;=$L76),X75+$M76,X75)))</f>
      </c>
      <c r="Y76">
        <f>IF(OR(Y75="",$K76=0),Y75,IF(Y75=$I76,$J76,IF(AND(Y75&gt;=$J76,Y75&lt;=$L76),Y75+$M76,Y75)))</f>
      </c>
      <c r="Z76">
        <f>IF(OR(Z75="",$K76=0),Z75,IF(Z75=$I76,$J76,IF(AND(Z75&gt;=$J76,Z75&lt;=$L76),Z75+$M76,Z75)))</f>
      </c>
      <c r="AA76">
        <f>IF(OR(AA75="",$K76=0),AA75,IF(AA75=$I76,$J76,IF(AND(AA75&gt;=$J76,AA75&lt;=$L76),AA75+$M76,AA75)))</f>
      </c>
      <c r="AB76">
        <f>IF(OR(AB75="",$K76=0),AB75,IF(AB75=$I76,$J76,IF(AND(AB75&gt;=$J76,AB75&lt;=$L76),AB75+$M76,AB75)))</f>
      </c>
      <c r="AC76">
        <f>IF(OR(AC75="",$K76=0),AC75,IF(AC75=$I76,$J76,IF(AND(AC75&gt;=$J76,AC75&lt;=$L76),AC75+$M76,AC75)))</f>
      </c>
      <c r="AD76">
        <f>IF(OR(AD75="",$K76=0),AD75,IF(AD75=$I76,$J76,IF(AND(AD75&gt;=$J76,AD75&lt;=$L76),AD75+$M76,AD75)))</f>
      </c>
      <c r="AE76">
        <f>IF(OR(AE75="",$K76=0),AE75,IF(AE75=$I76,$J76,IF(AND(AE75&gt;=$J76,AE75&lt;=$L76),AE75+$M76,AE75)))</f>
      </c>
      <c r="AF76">
        <f>IF(OR(AF75="",$K76=0),AF75,IF(AF75=$I76,$J76,IF(AND(AF75&gt;=$J76,AF75&lt;=$L76),AF75+$M76,AF75)))</f>
      </c>
      <c r="AG76">
        <f>IF(OR(AG75="",$K76=0),AG75,IF(AG75=$I76,$J76,IF(AND(AG75&gt;=$J76,AG75&lt;=$L76),AG75+$M76,AG75)))</f>
      </c>
      <c r="AH76">
        <f>IF(OR(AH75="",$K76=0),AH75,IF(AH75=$I76,$J76,IF(AND(AH75&gt;=$J76,AH75&lt;=$L76),AH75+$M76,AH75)))</f>
      </c>
      <c r="AI76">
        <f>IF(OR(AI75="",$K76=0),AI75,IF(AI75=$I76,$J76,IF(AND(AI75&gt;=$J76,AI75&lt;=$L76),AI75+$M76,AI75)))</f>
      </c>
      <c r="AJ76">
        <f>IF(OR(AJ75="",$K76=0),AJ75,IF(AJ75=$I76,$J76,IF(AND(AJ75&gt;=$J76,AJ75&lt;=$L76),AJ75+$M76,AJ75)))</f>
      </c>
      <c r="AK76">
        <f>IF(OR(AK75="",$K76=0),AK75,IF(AK75=$I76,$J76,IF(AND(AK75&gt;=$J76,AK75&lt;=$L76),AK75+$M76,AK75)))</f>
      </c>
      <c r="AL76">
        <f>IF(OR(AL75="",$K76=0),AL75,IF(AL75=$I76,$J76,IF(AND(AL75&gt;=$J76,AL75&lt;=$L76),AL75+$M76,AL75)))</f>
      </c>
      <c r="AM76">
        <f>IF(OR(AM75="",$K76=0),AM75,IF(AM75=$I76,$J76,IF(AND(AM75&gt;=$J76,AM75&lt;=$L76),AM75+$M76,AM75)))</f>
      </c>
      <c r="AN76">
        <f>IF(OR(AN75="",$K76=0),AN75,IF(AN75=$I76,$J76,IF(AND(AN75&gt;=$J76,AN75&lt;=$L76),AN75+$M76,AN75)))</f>
      </c>
      <c r="AO76">
        <f>IF(OR(AO75="",$K76=0),AO75,IF(AO75=$I76,$J76,IF(AND(AO75&gt;=$J76,AO75&lt;=$L76),AO75+$M76,AO75)))</f>
      </c>
      <c r="AP76">
        <f>IF(OR(AP75="",$K76=0),AP75,IF(AP75=$I76,$J76,IF(AND(AP75&gt;=$J76,AP75&lt;=$L76),AP75+$M76,AP75)))</f>
      </c>
      <c r="AQ76">
        <f>IF(OR(AQ75="",$K76=0),AQ75,IF(AQ75=$I76,$J76,IF(AND(AQ75&gt;=$J76,AQ75&lt;=$L76),AQ75+$M76,AQ75)))</f>
      </c>
      <c r="AR76">
        <f>IF(OR(AR75="",$K76=0),AR75,IF(AR75=$I76,$J76,IF(AND(AR75&gt;=$J76,AR75&lt;=$L76),AR75+$M76,AR75)))</f>
      </c>
      <c r="AS76">
        <f>IF(OR(AS75="",$K76=0),AS75,IF(AS75=$I76,$J76,IF(AND(AS75&gt;=$J76,AS75&lt;=$L76),AS75+$M76,AS75)))</f>
      </c>
      <c r="AT76">
        <f>IF(OR(AT75="",$K76=0),AT75,IF(AT75=$I76,$J76,IF(AND(AT75&gt;=$J76,AT75&lt;=$L76),AT75+$M76,AT75)))</f>
      </c>
      <c r="AU76">
        <f>IF(OR(AU75="",$K76=0),AU75,IF(AU75=$I76,$J76,IF(AND(AU75&gt;=$J76,AU75&lt;=$L76),AU75+$M76,AU75)))</f>
      </c>
      <c r="AV76">
        <f>IF(OR(AV75="",$K76=0),AV75,IF(AV75=$I76,$J76,IF(AND(AV75&gt;=$J76,AV75&lt;=$L76),AV75+$M76,AV75)))</f>
      </c>
      <c r="AW76">
        <f>IF(OR(AW75="",$K76=0),AW75,IF(AW75=$I76,$J76,IF(AND(AW75&gt;=$J76,AW75&lt;=$L76),AW75+$M76,AW75)))</f>
      </c>
      <c r="AX76">
        <f>IF(OR(AX75="",$K76=0),AX75,IF(AX75=$I76,$J76,IF(AND(AX75&gt;=$J76,AX75&lt;=$L76),AX75+$M76,AX75)))</f>
      </c>
      <c r="AY76">
        <f>IF(OR(AY75="",$K76=0),AY75,IF(AY75=$I76,$J76,IF(AND(AY75&gt;=$J76,AY75&lt;=$L76),AY75+$M76,AY75)))</f>
      </c>
      <c r="AZ76">
        <f>IF(OR(AZ75="",$K76=0),AZ75,IF(AZ75=$I76,$J76,IF(AND(AZ75&gt;=$J76,AZ75&lt;=$L76),AZ75+$M76,AZ75)))</f>
      </c>
      <c r="BA76">
        <f>IF(OR(BA75="",$K76=0),BA75,IF(BA75=$I76,$J76,IF(AND(BA75&gt;=$J76,BA75&lt;=$L76),BA75+$M76,BA75)))</f>
      </c>
    </row>
    <row r="77" ht="20" customHeight="1">
      <c r="A77" s="9">
        <v>72</v>
      </c>
      <c r="B77" s="25"/>
      <c r="C77" s="26"/>
      <c r="D77" s="26"/>
      <c r="E77" s="26"/>
      <c r="F77" s="26"/>
      <c r="G77" s="27">
        <f>IF(AND($C77="",$D77=""),"",IF(OR($C77="",$D77=""),"Type both players",IF(OR($I77="",$J77=""),"A name is not on the Players tab",IF($C77=$D77,"The same player twice",IF($I77&lt;$J77,"Challenges go up the ladder, so nothing moved",IF($I77-$J77&gt;Settings!$C$5,"More than "&amp;Settings!$C$5&amp;" places up, so nothing moved",IF($E77="","To play",IF($E77="Defender",$D77&amp;" stays at "&amp;$J77,IF((Settings!$C$6="Swap places"),$C77&amp;" and "&amp;$D77&amp;" swap places",$C77&amp;" moves up to "&amp;$J77)))))))))</f>
      </c>
      <c r="I77">
        <f>IF($C77="","",IFERROR(INDEX($N$76:$BA$76,1,MATCH($C77,Players!$B$6:$B$45,0)),""))</f>
      </c>
      <c r="J77">
        <f>IF($D77="","",IFERROR(INDEX($N$76:$BA$76,1,MATCH($D77,Players!$B$6:$B$45,0)),""))</f>
      </c>
      <c r="K77">
        <f>IF(AND($E77="Challenger",ISNUMBER($I77),ISNUMBER($J77),$C77&lt;&gt;$D77),IF(AND($I77&gt;$J77,$I77-$J77&lt;=Settings!$C$5),1,0),0)</f>
      </c>
      <c r="L77">
        <f>IF($K77=0,"",IF((Settings!$C$6="Swap places"),$J77,$I77-1))</f>
      </c>
      <c r="M77">
        <f>IF($K77=0,"",IF((Settings!$C$6="Swap places"),$I77-$J77,1))</f>
      </c>
      <c r="N77">
        <f>IF(OR(N76="",$K77=0),N76,IF(N76=$I77,$J77,IF(AND(N76&gt;=$J77,N76&lt;=$L77),N76+$M77,N76)))</f>
      </c>
      <c r="O77">
        <f>IF(OR(O76="",$K77=0),O76,IF(O76=$I77,$J77,IF(AND(O76&gt;=$J77,O76&lt;=$L77),O76+$M77,O76)))</f>
      </c>
      <c r="P77">
        <f>IF(OR(P76="",$K77=0),P76,IF(P76=$I77,$J77,IF(AND(P76&gt;=$J77,P76&lt;=$L77),P76+$M77,P76)))</f>
      </c>
      <c r="Q77">
        <f>IF(OR(Q76="",$K77=0),Q76,IF(Q76=$I77,$J77,IF(AND(Q76&gt;=$J77,Q76&lt;=$L77),Q76+$M77,Q76)))</f>
      </c>
      <c r="R77">
        <f>IF(OR(R76="",$K77=0),R76,IF(R76=$I77,$J77,IF(AND(R76&gt;=$J77,R76&lt;=$L77),R76+$M77,R76)))</f>
      </c>
      <c r="S77">
        <f>IF(OR(S76="",$K77=0),S76,IF(S76=$I77,$J77,IF(AND(S76&gt;=$J77,S76&lt;=$L77),S76+$M77,S76)))</f>
      </c>
      <c r="T77">
        <f>IF(OR(T76="",$K77=0),T76,IF(T76=$I77,$J77,IF(AND(T76&gt;=$J77,T76&lt;=$L77),T76+$M77,T76)))</f>
      </c>
      <c r="U77">
        <f>IF(OR(U76="",$K77=0),U76,IF(U76=$I77,$J77,IF(AND(U76&gt;=$J77,U76&lt;=$L77),U76+$M77,U76)))</f>
      </c>
      <c r="V77">
        <f>IF(OR(V76="",$K77=0),V76,IF(V76=$I77,$J77,IF(AND(V76&gt;=$J77,V76&lt;=$L77),V76+$M77,V76)))</f>
      </c>
      <c r="W77">
        <f>IF(OR(W76="",$K77=0),W76,IF(W76=$I77,$J77,IF(AND(W76&gt;=$J77,W76&lt;=$L77),W76+$M77,W76)))</f>
      </c>
      <c r="X77">
        <f>IF(OR(X76="",$K77=0),X76,IF(X76=$I77,$J77,IF(AND(X76&gt;=$J77,X76&lt;=$L77),X76+$M77,X76)))</f>
      </c>
      <c r="Y77">
        <f>IF(OR(Y76="",$K77=0),Y76,IF(Y76=$I77,$J77,IF(AND(Y76&gt;=$J77,Y76&lt;=$L77),Y76+$M77,Y76)))</f>
      </c>
      <c r="Z77">
        <f>IF(OR(Z76="",$K77=0),Z76,IF(Z76=$I77,$J77,IF(AND(Z76&gt;=$J77,Z76&lt;=$L77),Z76+$M77,Z76)))</f>
      </c>
      <c r="AA77">
        <f>IF(OR(AA76="",$K77=0),AA76,IF(AA76=$I77,$J77,IF(AND(AA76&gt;=$J77,AA76&lt;=$L77),AA76+$M77,AA76)))</f>
      </c>
      <c r="AB77">
        <f>IF(OR(AB76="",$K77=0),AB76,IF(AB76=$I77,$J77,IF(AND(AB76&gt;=$J77,AB76&lt;=$L77),AB76+$M77,AB76)))</f>
      </c>
      <c r="AC77">
        <f>IF(OR(AC76="",$K77=0),AC76,IF(AC76=$I77,$J77,IF(AND(AC76&gt;=$J77,AC76&lt;=$L77),AC76+$M77,AC76)))</f>
      </c>
      <c r="AD77">
        <f>IF(OR(AD76="",$K77=0),AD76,IF(AD76=$I77,$J77,IF(AND(AD76&gt;=$J77,AD76&lt;=$L77),AD76+$M77,AD76)))</f>
      </c>
      <c r="AE77">
        <f>IF(OR(AE76="",$K77=0),AE76,IF(AE76=$I77,$J77,IF(AND(AE76&gt;=$J77,AE76&lt;=$L77),AE76+$M77,AE76)))</f>
      </c>
      <c r="AF77">
        <f>IF(OR(AF76="",$K77=0),AF76,IF(AF76=$I77,$J77,IF(AND(AF76&gt;=$J77,AF76&lt;=$L77),AF76+$M77,AF76)))</f>
      </c>
      <c r="AG77">
        <f>IF(OR(AG76="",$K77=0),AG76,IF(AG76=$I77,$J77,IF(AND(AG76&gt;=$J77,AG76&lt;=$L77),AG76+$M77,AG76)))</f>
      </c>
      <c r="AH77">
        <f>IF(OR(AH76="",$K77=0),AH76,IF(AH76=$I77,$J77,IF(AND(AH76&gt;=$J77,AH76&lt;=$L77),AH76+$M77,AH76)))</f>
      </c>
      <c r="AI77">
        <f>IF(OR(AI76="",$K77=0),AI76,IF(AI76=$I77,$J77,IF(AND(AI76&gt;=$J77,AI76&lt;=$L77),AI76+$M77,AI76)))</f>
      </c>
      <c r="AJ77">
        <f>IF(OR(AJ76="",$K77=0),AJ76,IF(AJ76=$I77,$J77,IF(AND(AJ76&gt;=$J77,AJ76&lt;=$L77),AJ76+$M77,AJ76)))</f>
      </c>
      <c r="AK77">
        <f>IF(OR(AK76="",$K77=0),AK76,IF(AK76=$I77,$J77,IF(AND(AK76&gt;=$J77,AK76&lt;=$L77),AK76+$M77,AK76)))</f>
      </c>
      <c r="AL77">
        <f>IF(OR(AL76="",$K77=0),AL76,IF(AL76=$I77,$J77,IF(AND(AL76&gt;=$J77,AL76&lt;=$L77),AL76+$M77,AL76)))</f>
      </c>
      <c r="AM77">
        <f>IF(OR(AM76="",$K77=0),AM76,IF(AM76=$I77,$J77,IF(AND(AM76&gt;=$J77,AM76&lt;=$L77),AM76+$M77,AM76)))</f>
      </c>
      <c r="AN77">
        <f>IF(OR(AN76="",$K77=0),AN76,IF(AN76=$I77,$J77,IF(AND(AN76&gt;=$J77,AN76&lt;=$L77),AN76+$M77,AN76)))</f>
      </c>
      <c r="AO77">
        <f>IF(OR(AO76="",$K77=0),AO76,IF(AO76=$I77,$J77,IF(AND(AO76&gt;=$J77,AO76&lt;=$L77),AO76+$M77,AO76)))</f>
      </c>
      <c r="AP77">
        <f>IF(OR(AP76="",$K77=0),AP76,IF(AP76=$I77,$J77,IF(AND(AP76&gt;=$J77,AP76&lt;=$L77),AP76+$M77,AP76)))</f>
      </c>
      <c r="AQ77">
        <f>IF(OR(AQ76="",$K77=0),AQ76,IF(AQ76=$I77,$J77,IF(AND(AQ76&gt;=$J77,AQ76&lt;=$L77),AQ76+$M77,AQ76)))</f>
      </c>
      <c r="AR77">
        <f>IF(OR(AR76="",$K77=0),AR76,IF(AR76=$I77,$J77,IF(AND(AR76&gt;=$J77,AR76&lt;=$L77),AR76+$M77,AR76)))</f>
      </c>
      <c r="AS77">
        <f>IF(OR(AS76="",$K77=0),AS76,IF(AS76=$I77,$J77,IF(AND(AS76&gt;=$J77,AS76&lt;=$L77),AS76+$M77,AS76)))</f>
      </c>
      <c r="AT77">
        <f>IF(OR(AT76="",$K77=0),AT76,IF(AT76=$I77,$J77,IF(AND(AT76&gt;=$J77,AT76&lt;=$L77),AT76+$M77,AT76)))</f>
      </c>
      <c r="AU77">
        <f>IF(OR(AU76="",$K77=0),AU76,IF(AU76=$I77,$J77,IF(AND(AU76&gt;=$J77,AU76&lt;=$L77),AU76+$M77,AU76)))</f>
      </c>
      <c r="AV77">
        <f>IF(OR(AV76="",$K77=0),AV76,IF(AV76=$I77,$J77,IF(AND(AV76&gt;=$J77,AV76&lt;=$L77),AV76+$M77,AV76)))</f>
      </c>
      <c r="AW77">
        <f>IF(OR(AW76="",$K77=0),AW76,IF(AW76=$I77,$J77,IF(AND(AW76&gt;=$J77,AW76&lt;=$L77),AW76+$M77,AW76)))</f>
      </c>
      <c r="AX77">
        <f>IF(OR(AX76="",$K77=0),AX76,IF(AX76=$I77,$J77,IF(AND(AX76&gt;=$J77,AX76&lt;=$L77),AX76+$M77,AX76)))</f>
      </c>
      <c r="AY77">
        <f>IF(OR(AY76="",$K77=0),AY76,IF(AY76=$I77,$J77,IF(AND(AY76&gt;=$J77,AY76&lt;=$L77),AY76+$M77,AY76)))</f>
      </c>
      <c r="AZ77">
        <f>IF(OR(AZ76="",$K77=0),AZ76,IF(AZ76=$I77,$J77,IF(AND(AZ76&gt;=$J77,AZ76&lt;=$L77),AZ76+$M77,AZ76)))</f>
      </c>
      <c r="BA77">
        <f>IF(OR(BA76="",$K77=0),BA76,IF(BA76=$I77,$J77,IF(AND(BA76&gt;=$J77,BA76&lt;=$L77),BA76+$M77,BA76)))</f>
      </c>
    </row>
    <row r="78" ht="20" customHeight="1">
      <c r="A78" s="9">
        <v>73</v>
      </c>
      <c r="B78" s="25"/>
      <c r="C78" s="26"/>
      <c r="D78" s="26"/>
      <c r="E78" s="26"/>
      <c r="F78" s="26"/>
      <c r="G78" s="27">
        <f>IF(AND($C78="",$D78=""),"",IF(OR($C78="",$D78=""),"Type both players",IF(OR($I78="",$J78=""),"A name is not on the Players tab",IF($C78=$D78,"The same player twice",IF($I78&lt;$J78,"Challenges go up the ladder, so nothing moved",IF($I78-$J78&gt;Settings!$C$5,"More than "&amp;Settings!$C$5&amp;" places up, so nothing moved",IF($E78="","To play",IF($E78="Defender",$D78&amp;" stays at "&amp;$J78,IF((Settings!$C$6="Swap places"),$C78&amp;" and "&amp;$D78&amp;" swap places",$C78&amp;" moves up to "&amp;$J78)))))))))</f>
      </c>
      <c r="I78">
        <f>IF($C78="","",IFERROR(INDEX($N$77:$BA$77,1,MATCH($C78,Players!$B$6:$B$45,0)),""))</f>
      </c>
      <c r="J78">
        <f>IF($D78="","",IFERROR(INDEX($N$77:$BA$77,1,MATCH($D78,Players!$B$6:$B$45,0)),""))</f>
      </c>
      <c r="K78">
        <f>IF(AND($E78="Challenger",ISNUMBER($I78),ISNUMBER($J78),$C78&lt;&gt;$D78),IF(AND($I78&gt;$J78,$I78-$J78&lt;=Settings!$C$5),1,0),0)</f>
      </c>
      <c r="L78">
        <f>IF($K78=0,"",IF((Settings!$C$6="Swap places"),$J78,$I78-1))</f>
      </c>
      <c r="M78">
        <f>IF($K78=0,"",IF((Settings!$C$6="Swap places"),$I78-$J78,1))</f>
      </c>
      <c r="N78">
        <f>IF(OR(N77="",$K78=0),N77,IF(N77=$I78,$J78,IF(AND(N77&gt;=$J78,N77&lt;=$L78),N77+$M78,N77)))</f>
      </c>
      <c r="O78">
        <f>IF(OR(O77="",$K78=0),O77,IF(O77=$I78,$J78,IF(AND(O77&gt;=$J78,O77&lt;=$L78),O77+$M78,O77)))</f>
      </c>
      <c r="P78">
        <f>IF(OR(P77="",$K78=0),P77,IF(P77=$I78,$J78,IF(AND(P77&gt;=$J78,P77&lt;=$L78),P77+$M78,P77)))</f>
      </c>
      <c r="Q78">
        <f>IF(OR(Q77="",$K78=0),Q77,IF(Q77=$I78,$J78,IF(AND(Q77&gt;=$J78,Q77&lt;=$L78),Q77+$M78,Q77)))</f>
      </c>
      <c r="R78">
        <f>IF(OR(R77="",$K78=0),R77,IF(R77=$I78,$J78,IF(AND(R77&gt;=$J78,R77&lt;=$L78),R77+$M78,R77)))</f>
      </c>
      <c r="S78">
        <f>IF(OR(S77="",$K78=0),S77,IF(S77=$I78,$J78,IF(AND(S77&gt;=$J78,S77&lt;=$L78),S77+$M78,S77)))</f>
      </c>
      <c r="T78">
        <f>IF(OR(T77="",$K78=0),T77,IF(T77=$I78,$J78,IF(AND(T77&gt;=$J78,T77&lt;=$L78),T77+$M78,T77)))</f>
      </c>
      <c r="U78">
        <f>IF(OR(U77="",$K78=0),U77,IF(U77=$I78,$J78,IF(AND(U77&gt;=$J78,U77&lt;=$L78),U77+$M78,U77)))</f>
      </c>
      <c r="V78">
        <f>IF(OR(V77="",$K78=0),V77,IF(V77=$I78,$J78,IF(AND(V77&gt;=$J78,V77&lt;=$L78),V77+$M78,V77)))</f>
      </c>
      <c r="W78">
        <f>IF(OR(W77="",$K78=0),W77,IF(W77=$I78,$J78,IF(AND(W77&gt;=$J78,W77&lt;=$L78),W77+$M78,W77)))</f>
      </c>
      <c r="X78">
        <f>IF(OR(X77="",$K78=0),X77,IF(X77=$I78,$J78,IF(AND(X77&gt;=$J78,X77&lt;=$L78),X77+$M78,X77)))</f>
      </c>
      <c r="Y78">
        <f>IF(OR(Y77="",$K78=0),Y77,IF(Y77=$I78,$J78,IF(AND(Y77&gt;=$J78,Y77&lt;=$L78),Y77+$M78,Y77)))</f>
      </c>
      <c r="Z78">
        <f>IF(OR(Z77="",$K78=0),Z77,IF(Z77=$I78,$J78,IF(AND(Z77&gt;=$J78,Z77&lt;=$L78),Z77+$M78,Z77)))</f>
      </c>
      <c r="AA78">
        <f>IF(OR(AA77="",$K78=0),AA77,IF(AA77=$I78,$J78,IF(AND(AA77&gt;=$J78,AA77&lt;=$L78),AA77+$M78,AA77)))</f>
      </c>
      <c r="AB78">
        <f>IF(OR(AB77="",$K78=0),AB77,IF(AB77=$I78,$J78,IF(AND(AB77&gt;=$J78,AB77&lt;=$L78),AB77+$M78,AB77)))</f>
      </c>
      <c r="AC78">
        <f>IF(OR(AC77="",$K78=0),AC77,IF(AC77=$I78,$J78,IF(AND(AC77&gt;=$J78,AC77&lt;=$L78),AC77+$M78,AC77)))</f>
      </c>
      <c r="AD78">
        <f>IF(OR(AD77="",$K78=0),AD77,IF(AD77=$I78,$J78,IF(AND(AD77&gt;=$J78,AD77&lt;=$L78),AD77+$M78,AD77)))</f>
      </c>
      <c r="AE78">
        <f>IF(OR(AE77="",$K78=0),AE77,IF(AE77=$I78,$J78,IF(AND(AE77&gt;=$J78,AE77&lt;=$L78),AE77+$M78,AE77)))</f>
      </c>
      <c r="AF78">
        <f>IF(OR(AF77="",$K78=0),AF77,IF(AF77=$I78,$J78,IF(AND(AF77&gt;=$J78,AF77&lt;=$L78),AF77+$M78,AF77)))</f>
      </c>
      <c r="AG78">
        <f>IF(OR(AG77="",$K78=0),AG77,IF(AG77=$I78,$J78,IF(AND(AG77&gt;=$J78,AG77&lt;=$L78),AG77+$M78,AG77)))</f>
      </c>
      <c r="AH78">
        <f>IF(OR(AH77="",$K78=0),AH77,IF(AH77=$I78,$J78,IF(AND(AH77&gt;=$J78,AH77&lt;=$L78),AH77+$M78,AH77)))</f>
      </c>
      <c r="AI78">
        <f>IF(OR(AI77="",$K78=0),AI77,IF(AI77=$I78,$J78,IF(AND(AI77&gt;=$J78,AI77&lt;=$L78),AI77+$M78,AI77)))</f>
      </c>
      <c r="AJ78">
        <f>IF(OR(AJ77="",$K78=0),AJ77,IF(AJ77=$I78,$J78,IF(AND(AJ77&gt;=$J78,AJ77&lt;=$L78),AJ77+$M78,AJ77)))</f>
      </c>
      <c r="AK78">
        <f>IF(OR(AK77="",$K78=0),AK77,IF(AK77=$I78,$J78,IF(AND(AK77&gt;=$J78,AK77&lt;=$L78),AK77+$M78,AK77)))</f>
      </c>
      <c r="AL78">
        <f>IF(OR(AL77="",$K78=0),AL77,IF(AL77=$I78,$J78,IF(AND(AL77&gt;=$J78,AL77&lt;=$L78),AL77+$M78,AL77)))</f>
      </c>
      <c r="AM78">
        <f>IF(OR(AM77="",$K78=0),AM77,IF(AM77=$I78,$J78,IF(AND(AM77&gt;=$J78,AM77&lt;=$L78),AM77+$M78,AM77)))</f>
      </c>
      <c r="AN78">
        <f>IF(OR(AN77="",$K78=0),AN77,IF(AN77=$I78,$J78,IF(AND(AN77&gt;=$J78,AN77&lt;=$L78),AN77+$M78,AN77)))</f>
      </c>
      <c r="AO78">
        <f>IF(OR(AO77="",$K78=0),AO77,IF(AO77=$I78,$J78,IF(AND(AO77&gt;=$J78,AO77&lt;=$L78),AO77+$M78,AO77)))</f>
      </c>
      <c r="AP78">
        <f>IF(OR(AP77="",$K78=0),AP77,IF(AP77=$I78,$J78,IF(AND(AP77&gt;=$J78,AP77&lt;=$L78),AP77+$M78,AP77)))</f>
      </c>
      <c r="AQ78">
        <f>IF(OR(AQ77="",$K78=0),AQ77,IF(AQ77=$I78,$J78,IF(AND(AQ77&gt;=$J78,AQ77&lt;=$L78),AQ77+$M78,AQ77)))</f>
      </c>
      <c r="AR78">
        <f>IF(OR(AR77="",$K78=0),AR77,IF(AR77=$I78,$J78,IF(AND(AR77&gt;=$J78,AR77&lt;=$L78),AR77+$M78,AR77)))</f>
      </c>
      <c r="AS78">
        <f>IF(OR(AS77="",$K78=0),AS77,IF(AS77=$I78,$J78,IF(AND(AS77&gt;=$J78,AS77&lt;=$L78),AS77+$M78,AS77)))</f>
      </c>
      <c r="AT78">
        <f>IF(OR(AT77="",$K78=0),AT77,IF(AT77=$I78,$J78,IF(AND(AT77&gt;=$J78,AT77&lt;=$L78),AT77+$M78,AT77)))</f>
      </c>
      <c r="AU78">
        <f>IF(OR(AU77="",$K78=0),AU77,IF(AU77=$I78,$J78,IF(AND(AU77&gt;=$J78,AU77&lt;=$L78),AU77+$M78,AU77)))</f>
      </c>
      <c r="AV78">
        <f>IF(OR(AV77="",$K78=0),AV77,IF(AV77=$I78,$J78,IF(AND(AV77&gt;=$J78,AV77&lt;=$L78),AV77+$M78,AV77)))</f>
      </c>
      <c r="AW78">
        <f>IF(OR(AW77="",$K78=0),AW77,IF(AW77=$I78,$J78,IF(AND(AW77&gt;=$J78,AW77&lt;=$L78),AW77+$M78,AW77)))</f>
      </c>
      <c r="AX78">
        <f>IF(OR(AX77="",$K78=0),AX77,IF(AX77=$I78,$J78,IF(AND(AX77&gt;=$J78,AX77&lt;=$L78),AX77+$M78,AX77)))</f>
      </c>
      <c r="AY78">
        <f>IF(OR(AY77="",$K78=0),AY77,IF(AY77=$I78,$J78,IF(AND(AY77&gt;=$J78,AY77&lt;=$L78),AY77+$M78,AY77)))</f>
      </c>
      <c r="AZ78">
        <f>IF(OR(AZ77="",$K78=0),AZ77,IF(AZ77=$I78,$J78,IF(AND(AZ77&gt;=$J78,AZ77&lt;=$L78),AZ77+$M78,AZ77)))</f>
      </c>
      <c r="BA78">
        <f>IF(OR(BA77="",$K78=0),BA77,IF(BA77=$I78,$J78,IF(AND(BA77&gt;=$J78,BA77&lt;=$L78),BA77+$M78,BA77)))</f>
      </c>
    </row>
    <row r="79" ht="20" customHeight="1">
      <c r="A79" s="9">
        <v>74</v>
      </c>
      <c r="B79" s="25"/>
      <c r="C79" s="26"/>
      <c r="D79" s="26"/>
      <c r="E79" s="26"/>
      <c r="F79" s="26"/>
      <c r="G79" s="27">
        <f>IF(AND($C79="",$D79=""),"",IF(OR($C79="",$D79=""),"Type both players",IF(OR($I79="",$J79=""),"A name is not on the Players tab",IF($C79=$D79,"The same player twice",IF($I79&lt;$J79,"Challenges go up the ladder, so nothing moved",IF($I79-$J79&gt;Settings!$C$5,"More than "&amp;Settings!$C$5&amp;" places up, so nothing moved",IF($E79="","To play",IF($E79="Defender",$D79&amp;" stays at "&amp;$J79,IF((Settings!$C$6="Swap places"),$C79&amp;" and "&amp;$D79&amp;" swap places",$C79&amp;" moves up to "&amp;$J79)))))))))</f>
      </c>
      <c r="I79">
        <f>IF($C79="","",IFERROR(INDEX($N$78:$BA$78,1,MATCH($C79,Players!$B$6:$B$45,0)),""))</f>
      </c>
      <c r="J79">
        <f>IF($D79="","",IFERROR(INDEX($N$78:$BA$78,1,MATCH($D79,Players!$B$6:$B$45,0)),""))</f>
      </c>
      <c r="K79">
        <f>IF(AND($E79="Challenger",ISNUMBER($I79),ISNUMBER($J79),$C79&lt;&gt;$D79),IF(AND($I79&gt;$J79,$I79-$J79&lt;=Settings!$C$5),1,0),0)</f>
      </c>
      <c r="L79">
        <f>IF($K79=0,"",IF((Settings!$C$6="Swap places"),$J79,$I79-1))</f>
      </c>
      <c r="M79">
        <f>IF($K79=0,"",IF((Settings!$C$6="Swap places"),$I79-$J79,1))</f>
      </c>
      <c r="N79">
        <f>IF(OR(N78="",$K79=0),N78,IF(N78=$I79,$J79,IF(AND(N78&gt;=$J79,N78&lt;=$L79),N78+$M79,N78)))</f>
      </c>
      <c r="O79">
        <f>IF(OR(O78="",$K79=0),O78,IF(O78=$I79,$J79,IF(AND(O78&gt;=$J79,O78&lt;=$L79),O78+$M79,O78)))</f>
      </c>
      <c r="P79">
        <f>IF(OR(P78="",$K79=0),P78,IF(P78=$I79,$J79,IF(AND(P78&gt;=$J79,P78&lt;=$L79),P78+$M79,P78)))</f>
      </c>
      <c r="Q79">
        <f>IF(OR(Q78="",$K79=0),Q78,IF(Q78=$I79,$J79,IF(AND(Q78&gt;=$J79,Q78&lt;=$L79),Q78+$M79,Q78)))</f>
      </c>
      <c r="R79">
        <f>IF(OR(R78="",$K79=0),R78,IF(R78=$I79,$J79,IF(AND(R78&gt;=$J79,R78&lt;=$L79),R78+$M79,R78)))</f>
      </c>
      <c r="S79">
        <f>IF(OR(S78="",$K79=0),S78,IF(S78=$I79,$J79,IF(AND(S78&gt;=$J79,S78&lt;=$L79),S78+$M79,S78)))</f>
      </c>
      <c r="T79">
        <f>IF(OR(T78="",$K79=0),T78,IF(T78=$I79,$J79,IF(AND(T78&gt;=$J79,T78&lt;=$L79),T78+$M79,T78)))</f>
      </c>
      <c r="U79">
        <f>IF(OR(U78="",$K79=0),U78,IF(U78=$I79,$J79,IF(AND(U78&gt;=$J79,U78&lt;=$L79),U78+$M79,U78)))</f>
      </c>
      <c r="V79">
        <f>IF(OR(V78="",$K79=0),V78,IF(V78=$I79,$J79,IF(AND(V78&gt;=$J79,V78&lt;=$L79),V78+$M79,V78)))</f>
      </c>
      <c r="W79">
        <f>IF(OR(W78="",$K79=0),W78,IF(W78=$I79,$J79,IF(AND(W78&gt;=$J79,W78&lt;=$L79),W78+$M79,W78)))</f>
      </c>
      <c r="X79">
        <f>IF(OR(X78="",$K79=0),X78,IF(X78=$I79,$J79,IF(AND(X78&gt;=$J79,X78&lt;=$L79),X78+$M79,X78)))</f>
      </c>
      <c r="Y79">
        <f>IF(OR(Y78="",$K79=0),Y78,IF(Y78=$I79,$J79,IF(AND(Y78&gt;=$J79,Y78&lt;=$L79),Y78+$M79,Y78)))</f>
      </c>
      <c r="Z79">
        <f>IF(OR(Z78="",$K79=0),Z78,IF(Z78=$I79,$J79,IF(AND(Z78&gt;=$J79,Z78&lt;=$L79),Z78+$M79,Z78)))</f>
      </c>
      <c r="AA79">
        <f>IF(OR(AA78="",$K79=0),AA78,IF(AA78=$I79,$J79,IF(AND(AA78&gt;=$J79,AA78&lt;=$L79),AA78+$M79,AA78)))</f>
      </c>
      <c r="AB79">
        <f>IF(OR(AB78="",$K79=0),AB78,IF(AB78=$I79,$J79,IF(AND(AB78&gt;=$J79,AB78&lt;=$L79),AB78+$M79,AB78)))</f>
      </c>
      <c r="AC79">
        <f>IF(OR(AC78="",$K79=0),AC78,IF(AC78=$I79,$J79,IF(AND(AC78&gt;=$J79,AC78&lt;=$L79),AC78+$M79,AC78)))</f>
      </c>
      <c r="AD79">
        <f>IF(OR(AD78="",$K79=0),AD78,IF(AD78=$I79,$J79,IF(AND(AD78&gt;=$J79,AD78&lt;=$L79),AD78+$M79,AD78)))</f>
      </c>
      <c r="AE79">
        <f>IF(OR(AE78="",$K79=0),AE78,IF(AE78=$I79,$J79,IF(AND(AE78&gt;=$J79,AE78&lt;=$L79),AE78+$M79,AE78)))</f>
      </c>
      <c r="AF79">
        <f>IF(OR(AF78="",$K79=0),AF78,IF(AF78=$I79,$J79,IF(AND(AF78&gt;=$J79,AF78&lt;=$L79),AF78+$M79,AF78)))</f>
      </c>
      <c r="AG79">
        <f>IF(OR(AG78="",$K79=0),AG78,IF(AG78=$I79,$J79,IF(AND(AG78&gt;=$J79,AG78&lt;=$L79),AG78+$M79,AG78)))</f>
      </c>
      <c r="AH79">
        <f>IF(OR(AH78="",$K79=0),AH78,IF(AH78=$I79,$J79,IF(AND(AH78&gt;=$J79,AH78&lt;=$L79),AH78+$M79,AH78)))</f>
      </c>
      <c r="AI79">
        <f>IF(OR(AI78="",$K79=0),AI78,IF(AI78=$I79,$J79,IF(AND(AI78&gt;=$J79,AI78&lt;=$L79),AI78+$M79,AI78)))</f>
      </c>
      <c r="AJ79">
        <f>IF(OR(AJ78="",$K79=0),AJ78,IF(AJ78=$I79,$J79,IF(AND(AJ78&gt;=$J79,AJ78&lt;=$L79),AJ78+$M79,AJ78)))</f>
      </c>
      <c r="AK79">
        <f>IF(OR(AK78="",$K79=0),AK78,IF(AK78=$I79,$J79,IF(AND(AK78&gt;=$J79,AK78&lt;=$L79),AK78+$M79,AK78)))</f>
      </c>
      <c r="AL79">
        <f>IF(OR(AL78="",$K79=0),AL78,IF(AL78=$I79,$J79,IF(AND(AL78&gt;=$J79,AL78&lt;=$L79),AL78+$M79,AL78)))</f>
      </c>
      <c r="AM79">
        <f>IF(OR(AM78="",$K79=0),AM78,IF(AM78=$I79,$J79,IF(AND(AM78&gt;=$J79,AM78&lt;=$L79),AM78+$M79,AM78)))</f>
      </c>
      <c r="AN79">
        <f>IF(OR(AN78="",$K79=0),AN78,IF(AN78=$I79,$J79,IF(AND(AN78&gt;=$J79,AN78&lt;=$L79),AN78+$M79,AN78)))</f>
      </c>
      <c r="AO79">
        <f>IF(OR(AO78="",$K79=0),AO78,IF(AO78=$I79,$J79,IF(AND(AO78&gt;=$J79,AO78&lt;=$L79),AO78+$M79,AO78)))</f>
      </c>
      <c r="AP79">
        <f>IF(OR(AP78="",$K79=0),AP78,IF(AP78=$I79,$J79,IF(AND(AP78&gt;=$J79,AP78&lt;=$L79),AP78+$M79,AP78)))</f>
      </c>
      <c r="AQ79">
        <f>IF(OR(AQ78="",$K79=0),AQ78,IF(AQ78=$I79,$J79,IF(AND(AQ78&gt;=$J79,AQ78&lt;=$L79),AQ78+$M79,AQ78)))</f>
      </c>
      <c r="AR79">
        <f>IF(OR(AR78="",$K79=0),AR78,IF(AR78=$I79,$J79,IF(AND(AR78&gt;=$J79,AR78&lt;=$L79),AR78+$M79,AR78)))</f>
      </c>
      <c r="AS79">
        <f>IF(OR(AS78="",$K79=0),AS78,IF(AS78=$I79,$J79,IF(AND(AS78&gt;=$J79,AS78&lt;=$L79),AS78+$M79,AS78)))</f>
      </c>
      <c r="AT79">
        <f>IF(OR(AT78="",$K79=0),AT78,IF(AT78=$I79,$J79,IF(AND(AT78&gt;=$J79,AT78&lt;=$L79),AT78+$M79,AT78)))</f>
      </c>
      <c r="AU79">
        <f>IF(OR(AU78="",$K79=0),AU78,IF(AU78=$I79,$J79,IF(AND(AU78&gt;=$J79,AU78&lt;=$L79),AU78+$M79,AU78)))</f>
      </c>
      <c r="AV79">
        <f>IF(OR(AV78="",$K79=0),AV78,IF(AV78=$I79,$J79,IF(AND(AV78&gt;=$J79,AV78&lt;=$L79),AV78+$M79,AV78)))</f>
      </c>
      <c r="AW79">
        <f>IF(OR(AW78="",$K79=0),AW78,IF(AW78=$I79,$J79,IF(AND(AW78&gt;=$J79,AW78&lt;=$L79),AW78+$M79,AW78)))</f>
      </c>
      <c r="AX79">
        <f>IF(OR(AX78="",$K79=0),AX78,IF(AX78=$I79,$J79,IF(AND(AX78&gt;=$J79,AX78&lt;=$L79),AX78+$M79,AX78)))</f>
      </c>
      <c r="AY79">
        <f>IF(OR(AY78="",$K79=0),AY78,IF(AY78=$I79,$J79,IF(AND(AY78&gt;=$J79,AY78&lt;=$L79),AY78+$M79,AY78)))</f>
      </c>
      <c r="AZ79">
        <f>IF(OR(AZ78="",$K79=0),AZ78,IF(AZ78=$I79,$J79,IF(AND(AZ78&gt;=$J79,AZ78&lt;=$L79),AZ78+$M79,AZ78)))</f>
      </c>
      <c r="BA79">
        <f>IF(OR(BA78="",$K79=0),BA78,IF(BA78=$I79,$J79,IF(AND(BA78&gt;=$J79,BA78&lt;=$L79),BA78+$M79,BA78)))</f>
      </c>
    </row>
    <row r="80" ht="20" customHeight="1">
      <c r="A80" s="9">
        <v>75</v>
      </c>
      <c r="B80" s="25"/>
      <c r="C80" s="26"/>
      <c r="D80" s="26"/>
      <c r="E80" s="26"/>
      <c r="F80" s="26"/>
      <c r="G80" s="27">
        <f>IF(AND($C80="",$D80=""),"",IF(OR($C80="",$D80=""),"Type both players",IF(OR($I80="",$J80=""),"A name is not on the Players tab",IF($C80=$D80,"The same player twice",IF($I80&lt;$J80,"Challenges go up the ladder, so nothing moved",IF($I80-$J80&gt;Settings!$C$5,"More than "&amp;Settings!$C$5&amp;" places up, so nothing moved",IF($E80="","To play",IF($E80="Defender",$D80&amp;" stays at "&amp;$J80,IF((Settings!$C$6="Swap places"),$C80&amp;" and "&amp;$D80&amp;" swap places",$C80&amp;" moves up to "&amp;$J80)))))))))</f>
      </c>
      <c r="I80">
        <f>IF($C80="","",IFERROR(INDEX($N$79:$BA$79,1,MATCH($C80,Players!$B$6:$B$45,0)),""))</f>
      </c>
      <c r="J80">
        <f>IF($D80="","",IFERROR(INDEX($N$79:$BA$79,1,MATCH($D80,Players!$B$6:$B$45,0)),""))</f>
      </c>
      <c r="K80">
        <f>IF(AND($E80="Challenger",ISNUMBER($I80),ISNUMBER($J80),$C80&lt;&gt;$D80),IF(AND($I80&gt;$J80,$I80-$J80&lt;=Settings!$C$5),1,0),0)</f>
      </c>
      <c r="L80">
        <f>IF($K80=0,"",IF((Settings!$C$6="Swap places"),$J80,$I80-1))</f>
      </c>
      <c r="M80">
        <f>IF($K80=0,"",IF((Settings!$C$6="Swap places"),$I80-$J80,1))</f>
      </c>
      <c r="N80">
        <f>IF(OR(N79="",$K80=0),N79,IF(N79=$I80,$J80,IF(AND(N79&gt;=$J80,N79&lt;=$L80),N79+$M80,N79)))</f>
      </c>
      <c r="O80">
        <f>IF(OR(O79="",$K80=0),O79,IF(O79=$I80,$J80,IF(AND(O79&gt;=$J80,O79&lt;=$L80),O79+$M80,O79)))</f>
      </c>
      <c r="P80">
        <f>IF(OR(P79="",$K80=0),P79,IF(P79=$I80,$J80,IF(AND(P79&gt;=$J80,P79&lt;=$L80),P79+$M80,P79)))</f>
      </c>
      <c r="Q80">
        <f>IF(OR(Q79="",$K80=0),Q79,IF(Q79=$I80,$J80,IF(AND(Q79&gt;=$J80,Q79&lt;=$L80),Q79+$M80,Q79)))</f>
      </c>
      <c r="R80">
        <f>IF(OR(R79="",$K80=0),R79,IF(R79=$I80,$J80,IF(AND(R79&gt;=$J80,R79&lt;=$L80),R79+$M80,R79)))</f>
      </c>
      <c r="S80">
        <f>IF(OR(S79="",$K80=0),S79,IF(S79=$I80,$J80,IF(AND(S79&gt;=$J80,S79&lt;=$L80),S79+$M80,S79)))</f>
      </c>
      <c r="T80">
        <f>IF(OR(T79="",$K80=0),T79,IF(T79=$I80,$J80,IF(AND(T79&gt;=$J80,T79&lt;=$L80),T79+$M80,T79)))</f>
      </c>
      <c r="U80">
        <f>IF(OR(U79="",$K80=0),U79,IF(U79=$I80,$J80,IF(AND(U79&gt;=$J80,U79&lt;=$L80),U79+$M80,U79)))</f>
      </c>
      <c r="V80">
        <f>IF(OR(V79="",$K80=0),V79,IF(V79=$I80,$J80,IF(AND(V79&gt;=$J80,V79&lt;=$L80),V79+$M80,V79)))</f>
      </c>
      <c r="W80">
        <f>IF(OR(W79="",$K80=0),W79,IF(W79=$I80,$J80,IF(AND(W79&gt;=$J80,W79&lt;=$L80),W79+$M80,W79)))</f>
      </c>
      <c r="X80">
        <f>IF(OR(X79="",$K80=0),X79,IF(X79=$I80,$J80,IF(AND(X79&gt;=$J80,X79&lt;=$L80),X79+$M80,X79)))</f>
      </c>
      <c r="Y80">
        <f>IF(OR(Y79="",$K80=0),Y79,IF(Y79=$I80,$J80,IF(AND(Y79&gt;=$J80,Y79&lt;=$L80),Y79+$M80,Y79)))</f>
      </c>
      <c r="Z80">
        <f>IF(OR(Z79="",$K80=0),Z79,IF(Z79=$I80,$J80,IF(AND(Z79&gt;=$J80,Z79&lt;=$L80),Z79+$M80,Z79)))</f>
      </c>
      <c r="AA80">
        <f>IF(OR(AA79="",$K80=0),AA79,IF(AA79=$I80,$J80,IF(AND(AA79&gt;=$J80,AA79&lt;=$L80),AA79+$M80,AA79)))</f>
      </c>
      <c r="AB80">
        <f>IF(OR(AB79="",$K80=0),AB79,IF(AB79=$I80,$J80,IF(AND(AB79&gt;=$J80,AB79&lt;=$L80),AB79+$M80,AB79)))</f>
      </c>
      <c r="AC80">
        <f>IF(OR(AC79="",$K80=0),AC79,IF(AC79=$I80,$J80,IF(AND(AC79&gt;=$J80,AC79&lt;=$L80),AC79+$M80,AC79)))</f>
      </c>
      <c r="AD80">
        <f>IF(OR(AD79="",$K80=0),AD79,IF(AD79=$I80,$J80,IF(AND(AD79&gt;=$J80,AD79&lt;=$L80),AD79+$M80,AD79)))</f>
      </c>
      <c r="AE80">
        <f>IF(OR(AE79="",$K80=0),AE79,IF(AE79=$I80,$J80,IF(AND(AE79&gt;=$J80,AE79&lt;=$L80),AE79+$M80,AE79)))</f>
      </c>
      <c r="AF80">
        <f>IF(OR(AF79="",$K80=0),AF79,IF(AF79=$I80,$J80,IF(AND(AF79&gt;=$J80,AF79&lt;=$L80),AF79+$M80,AF79)))</f>
      </c>
      <c r="AG80">
        <f>IF(OR(AG79="",$K80=0),AG79,IF(AG79=$I80,$J80,IF(AND(AG79&gt;=$J80,AG79&lt;=$L80),AG79+$M80,AG79)))</f>
      </c>
      <c r="AH80">
        <f>IF(OR(AH79="",$K80=0),AH79,IF(AH79=$I80,$J80,IF(AND(AH79&gt;=$J80,AH79&lt;=$L80),AH79+$M80,AH79)))</f>
      </c>
      <c r="AI80">
        <f>IF(OR(AI79="",$K80=0),AI79,IF(AI79=$I80,$J80,IF(AND(AI79&gt;=$J80,AI79&lt;=$L80),AI79+$M80,AI79)))</f>
      </c>
      <c r="AJ80">
        <f>IF(OR(AJ79="",$K80=0),AJ79,IF(AJ79=$I80,$J80,IF(AND(AJ79&gt;=$J80,AJ79&lt;=$L80),AJ79+$M80,AJ79)))</f>
      </c>
      <c r="AK80">
        <f>IF(OR(AK79="",$K80=0),AK79,IF(AK79=$I80,$J80,IF(AND(AK79&gt;=$J80,AK79&lt;=$L80),AK79+$M80,AK79)))</f>
      </c>
      <c r="AL80">
        <f>IF(OR(AL79="",$K80=0),AL79,IF(AL79=$I80,$J80,IF(AND(AL79&gt;=$J80,AL79&lt;=$L80),AL79+$M80,AL79)))</f>
      </c>
      <c r="AM80">
        <f>IF(OR(AM79="",$K80=0),AM79,IF(AM79=$I80,$J80,IF(AND(AM79&gt;=$J80,AM79&lt;=$L80),AM79+$M80,AM79)))</f>
      </c>
      <c r="AN80">
        <f>IF(OR(AN79="",$K80=0),AN79,IF(AN79=$I80,$J80,IF(AND(AN79&gt;=$J80,AN79&lt;=$L80),AN79+$M80,AN79)))</f>
      </c>
      <c r="AO80">
        <f>IF(OR(AO79="",$K80=0),AO79,IF(AO79=$I80,$J80,IF(AND(AO79&gt;=$J80,AO79&lt;=$L80),AO79+$M80,AO79)))</f>
      </c>
      <c r="AP80">
        <f>IF(OR(AP79="",$K80=0),AP79,IF(AP79=$I80,$J80,IF(AND(AP79&gt;=$J80,AP79&lt;=$L80),AP79+$M80,AP79)))</f>
      </c>
      <c r="AQ80">
        <f>IF(OR(AQ79="",$K80=0),AQ79,IF(AQ79=$I80,$J80,IF(AND(AQ79&gt;=$J80,AQ79&lt;=$L80),AQ79+$M80,AQ79)))</f>
      </c>
      <c r="AR80">
        <f>IF(OR(AR79="",$K80=0),AR79,IF(AR79=$I80,$J80,IF(AND(AR79&gt;=$J80,AR79&lt;=$L80),AR79+$M80,AR79)))</f>
      </c>
      <c r="AS80">
        <f>IF(OR(AS79="",$K80=0),AS79,IF(AS79=$I80,$J80,IF(AND(AS79&gt;=$J80,AS79&lt;=$L80),AS79+$M80,AS79)))</f>
      </c>
      <c r="AT80">
        <f>IF(OR(AT79="",$K80=0),AT79,IF(AT79=$I80,$J80,IF(AND(AT79&gt;=$J80,AT79&lt;=$L80),AT79+$M80,AT79)))</f>
      </c>
      <c r="AU80">
        <f>IF(OR(AU79="",$K80=0),AU79,IF(AU79=$I80,$J80,IF(AND(AU79&gt;=$J80,AU79&lt;=$L80),AU79+$M80,AU79)))</f>
      </c>
      <c r="AV80">
        <f>IF(OR(AV79="",$K80=0),AV79,IF(AV79=$I80,$J80,IF(AND(AV79&gt;=$J80,AV79&lt;=$L80),AV79+$M80,AV79)))</f>
      </c>
      <c r="AW80">
        <f>IF(OR(AW79="",$K80=0),AW79,IF(AW79=$I80,$J80,IF(AND(AW79&gt;=$J80,AW79&lt;=$L80),AW79+$M80,AW79)))</f>
      </c>
      <c r="AX80">
        <f>IF(OR(AX79="",$K80=0),AX79,IF(AX79=$I80,$J80,IF(AND(AX79&gt;=$J80,AX79&lt;=$L80),AX79+$M80,AX79)))</f>
      </c>
      <c r="AY80">
        <f>IF(OR(AY79="",$K80=0),AY79,IF(AY79=$I80,$J80,IF(AND(AY79&gt;=$J80,AY79&lt;=$L80),AY79+$M80,AY79)))</f>
      </c>
      <c r="AZ80">
        <f>IF(OR(AZ79="",$K80=0),AZ79,IF(AZ79=$I80,$J80,IF(AND(AZ79&gt;=$J80,AZ79&lt;=$L80),AZ79+$M80,AZ79)))</f>
      </c>
      <c r="BA80">
        <f>IF(OR(BA79="",$K80=0),BA79,IF(BA79=$I80,$J80,IF(AND(BA79&gt;=$J80,BA79&lt;=$L80),BA79+$M80,BA79)))</f>
      </c>
    </row>
    <row r="81" ht="20" customHeight="1">
      <c r="A81" s="9">
        <v>76</v>
      </c>
      <c r="B81" s="25"/>
      <c r="C81" s="26"/>
      <c r="D81" s="26"/>
      <c r="E81" s="26"/>
      <c r="F81" s="26"/>
      <c r="G81" s="27">
        <f>IF(AND($C81="",$D81=""),"",IF(OR($C81="",$D81=""),"Type both players",IF(OR($I81="",$J81=""),"A name is not on the Players tab",IF($C81=$D81,"The same player twice",IF($I81&lt;$J81,"Challenges go up the ladder, so nothing moved",IF($I81-$J81&gt;Settings!$C$5,"More than "&amp;Settings!$C$5&amp;" places up, so nothing moved",IF($E81="","To play",IF($E81="Defender",$D81&amp;" stays at "&amp;$J81,IF((Settings!$C$6="Swap places"),$C81&amp;" and "&amp;$D81&amp;" swap places",$C81&amp;" moves up to "&amp;$J81)))))))))</f>
      </c>
      <c r="I81">
        <f>IF($C81="","",IFERROR(INDEX($N$80:$BA$80,1,MATCH($C81,Players!$B$6:$B$45,0)),""))</f>
      </c>
      <c r="J81">
        <f>IF($D81="","",IFERROR(INDEX($N$80:$BA$80,1,MATCH($D81,Players!$B$6:$B$45,0)),""))</f>
      </c>
      <c r="K81">
        <f>IF(AND($E81="Challenger",ISNUMBER($I81),ISNUMBER($J81),$C81&lt;&gt;$D81),IF(AND($I81&gt;$J81,$I81-$J81&lt;=Settings!$C$5),1,0),0)</f>
      </c>
      <c r="L81">
        <f>IF($K81=0,"",IF((Settings!$C$6="Swap places"),$J81,$I81-1))</f>
      </c>
      <c r="M81">
        <f>IF($K81=0,"",IF((Settings!$C$6="Swap places"),$I81-$J81,1))</f>
      </c>
      <c r="N81">
        <f>IF(OR(N80="",$K81=0),N80,IF(N80=$I81,$J81,IF(AND(N80&gt;=$J81,N80&lt;=$L81),N80+$M81,N80)))</f>
      </c>
      <c r="O81">
        <f>IF(OR(O80="",$K81=0),O80,IF(O80=$I81,$J81,IF(AND(O80&gt;=$J81,O80&lt;=$L81),O80+$M81,O80)))</f>
      </c>
      <c r="P81">
        <f>IF(OR(P80="",$K81=0),P80,IF(P80=$I81,$J81,IF(AND(P80&gt;=$J81,P80&lt;=$L81),P80+$M81,P80)))</f>
      </c>
      <c r="Q81">
        <f>IF(OR(Q80="",$K81=0),Q80,IF(Q80=$I81,$J81,IF(AND(Q80&gt;=$J81,Q80&lt;=$L81),Q80+$M81,Q80)))</f>
      </c>
      <c r="R81">
        <f>IF(OR(R80="",$K81=0),R80,IF(R80=$I81,$J81,IF(AND(R80&gt;=$J81,R80&lt;=$L81),R80+$M81,R80)))</f>
      </c>
      <c r="S81">
        <f>IF(OR(S80="",$K81=0),S80,IF(S80=$I81,$J81,IF(AND(S80&gt;=$J81,S80&lt;=$L81),S80+$M81,S80)))</f>
      </c>
      <c r="T81">
        <f>IF(OR(T80="",$K81=0),T80,IF(T80=$I81,$J81,IF(AND(T80&gt;=$J81,T80&lt;=$L81),T80+$M81,T80)))</f>
      </c>
      <c r="U81">
        <f>IF(OR(U80="",$K81=0),U80,IF(U80=$I81,$J81,IF(AND(U80&gt;=$J81,U80&lt;=$L81),U80+$M81,U80)))</f>
      </c>
      <c r="V81">
        <f>IF(OR(V80="",$K81=0),V80,IF(V80=$I81,$J81,IF(AND(V80&gt;=$J81,V80&lt;=$L81),V80+$M81,V80)))</f>
      </c>
      <c r="W81">
        <f>IF(OR(W80="",$K81=0),W80,IF(W80=$I81,$J81,IF(AND(W80&gt;=$J81,W80&lt;=$L81),W80+$M81,W80)))</f>
      </c>
      <c r="X81">
        <f>IF(OR(X80="",$K81=0),X80,IF(X80=$I81,$J81,IF(AND(X80&gt;=$J81,X80&lt;=$L81),X80+$M81,X80)))</f>
      </c>
      <c r="Y81">
        <f>IF(OR(Y80="",$K81=0),Y80,IF(Y80=$I81,$J81,IF(AND(Y80&gt;=$J81,Y80&lt;=$L81),Y80+$M81,Y80)))</f>
      </c>
      <c r="Z81">
        <f>IF(OR(Z80="",$K81=0),Z80,IF(Z80=$I81,$J81,IF(AND(Z80&gt;=$J81,Z80&lt;=$L81),Z80+$M81,Z80)))</f>
      </c>
      <c r="AA81">
        <f>IF(OR(AA80="",$K81=0),AA80,IF(AA80=$I81,$J81,IF(AND(AA80&gt;=$J81,AA80&lt;=$L81),AA80+$M81,AA80)))</f>
      </c>
      <c r="AB81">
        <f>IF(OR(AB80="",$K81=0),AB80,IF(AB80=$I81,$J81,IF(AND(AB80&gt;=$J81,AB80&lt;=$L81),AB80+$M81,AB80)))</f>
      </c>
      <c r="AC81">
        <f>IF(OR(AC80="",$K81=0),AC80,IF(AC80=$I81,$J81,IF(AND(AC80&gt;=$J81,AC80&lt;=$L81),AC80+$M81,AC80)))</f>
      </c>
      <c r="AD81">
        <f>IF(OR(AD80="",$K81=0),AD80,IF(AD80=$I81,$J81,IF(AND(AD80&gt;=$J81,AD80&lt;=$L81),AD80+$M81,AD80)))</f>
      </c>
      <c r="AE81">
        <f>IF(OR(AE80="",$K81=0),AE80,IF(AE80=$I81,$J81,IF(AND(AE80&gt;=$J81,AE80&lt;=$L81),AE80+$M81,AE80)))</f>
      </c>
      <c r="AF81">
        <f>IF(OR(AF80="",$K81=0),AF80,IF(AF80=$I81,$J81,IF(AND(AF80&gt;=$J81,AF80&lt;=$L81),AF80+$M81,AF80)))</f>
      </c>
      <c r="AG81">
        <f>IF(OR(AG80="",$K81=0),AG80,IF(AG80=$I81,$J81,IF(AND(AG80&gt;=$J81,AG80&lt;=$L81),AG80+$M81,AG80)))</f>
      </c>
      <c r="AH81">
        <f>IF(OR(AH80="",$K81=0),AH80,IF(AH80=$I81,$J81,IF(AND(AH80&gt;=$J81,AH80&lt;=$L81),AH80+$M81,AH80)))</f>
      </c>
      <c r="AI81">
        <f>IF(OR(AI80="",$K81=0),AI80,IF(AI80=$I81,$J81,IF(AND(AI80&gt;=$J81,AI80&lt;=$L81),AI80+$M81,AI80)))</f>
      </c>
      <c r="AJ81">
        <f>IF(OR(AJ80="",$K81=0),AJ80,IF(AJ80=$I81,$J81,IF(AND(AJ80&gt;=$J81,AJ80&lt;=$L81),AJ80+$M81,AJ80)))</f>
      </c>
      <c r="AK81">
        <f>IF(OR(AK80="",$K81=0),AK80,IF(AK80=$I81,$J81,IF(AND(AK80&gt;=$J81,AK80&lt;=$L81),AK80+$M81,AK80)))</f>
      </c>
      <c r="AL81">
        <f>IF(OR(AL80="",$K81=0),AL80,IF(AL80=$I81,$J81,IF(AND(AL80&gt;=$J81,AL80&lt;=$L81),AL80+$M81,AL80)))</f>
      </c>
      <c r="AM81">
        <f>IF(OR(AM80="",$K81=0),AM80,IF(AM80=$I81,$J81,IF(AND(AM80&gt;=$J81,AM80&lt;=$L81),AM80+$M81,AM80)))</f>
      </c>
      <c r="AN81">
        <f>IF(OR(AN80="",$K81=0),AN80,IF(AN80=$I81,$J81,IF(AND(AN80&gt;=$J81,AN80&lt;=$L81),AN80+$M81,AN80)))</f>
      </c>
      <c r="AO81">
        <f>IF(OR(AO80="",$K81=0),AO80,IF(AO80=$I81,$J81,IF(AND(AO80&gt;=$J81,AO80&lt;=$L81),AO80+$M81,AO80)))</f>
      </c>
      <c r="AP81">
        <f>IF(OR(AP80="",$K81=0),AP80,IF(AP80=$I81,$J81,IF(AND(AP80&gt;=$J81,AP80&lt;=$L81),AP80+$M81,AP80)))</f>
      </c>
      <c r="AQ81">
        <f>IF(OR(AQ80="",$K81=0),AQ80,IF(AQ80=$I81,$J81,IF(AND(AQ80&gt;=$J81,AQ80&lt;=$L81),AQ80+$M81,AQ80)))</f>
      </c>
      <c r="AR81">
        <f>IF(OR(AR80="",$K81=0),AR80,IF(AR80=$I81,$J81,IF(AND(AR80&gt;=$J81,AR80&lt;=$L81),AR80+$M81,AR80)))</f>
      </c>
      <c r="AS81">
        <f>IF(OR(AS80="",$K81=0),AS80,IF(AS80=$I81,$J81,IF(AND(AS80&gt;=$J81,AS80&lt;=$L81),AS80+$M81,AS80)))</f>
      </c>
      <c r="AT81">
        <f>IF(OR(AT80="",$K81=0),AT80,IF(AT80=$I81,$J81,IF(AND(AT80&gt;=$J81,AT80&lt;=$L81),AT80+$M81,AT80)))</f>
      </c>
      <c r="AU81">
        <f>IF(OR(AU80="",$K81=0),AU80,IF(AU80=$I81,$J81,IF(AND(AU80&gt;=$J81,AU80&lt;=$L81),AU80+$M81,AU80)))</f>
      </c>
      <c r="AV81">
        <f>IF(OR(AV80="",$K81=0),AV80,IF(AV80=$I81,$J81,IF(AND(AV80&gt;=$J81,AV80&lt;=$L81),AV80+$M81,AV80)))</f>
      </c>
      <c r="AW81">
        <f>IF(OR(AW80="",$K81=0),AW80,IF(AW80=$I81,$J81,IF(AND(AW80&gt;=$J81,AW80&lt;=$L81),AW80+$M81,AW80)))</f>
      </c>
      <c r="AX81">
        <f>IF(OR(AX80="",$K81=0),AX80,IF(AX80=$I81,$J81,IF(AND(AX80&gt;=$J81,AX80&lt;=$L81),AX80+$M81,AX80)))</f>
      </c>
      <c r="AY81">
        <f>IF(OR(AY80="",$K81=0),AY80,IF(AY80=$I81,$J81,IF(AND(AY80&gt;=$J81,AY80&lt;=$L81),AY80+$M81,AY80)))</f>
      </c>
      <c r="AZ81">
        <f>IF(OR(AZ80="",$K81=0),AZ80,IF(AZ80=$I81,$J81,IF(AND(AZ80&gt;=$J81,AZ80&lt;=$L81),AZ80+$M81,AZ80)))</f>
      </c>
      <c r="BA81">
        <f>IF(OR(BA80="",$K81=0),BA80,IF(BA80=$I81,$J81,IF(AND(BA80&gt;=$J81,BA80&lt;=$L81),BA80+$M81,BA80)))</f>
      </c>
    </row>
    <row r="82" ht="20" customHeight="1">
      <c r="A82" s="9">
        <v>77</v>
      </c>
      <c r="B82" s="25"/>
      <c r="C82" s="26"/>
      <c r="D82" s="26"/>
      <c r="E82" s="26"/>
      <c r="F82" s="26"/>
      <c r="G82" s="27">
        <f>IF(AND($C82="",$D82=""),"",IF(OR($C82="",$D82=""),"Type both players",IF(OR($I82="",$J82=""),"A name is not on the Players tab",IF($C82=$D82,"The same player twice",IF($I82&lt;$J82,"Challenges go up the ladder, so nothing moved",IF($I82-$J82&gt;Settings!$C$5,"More than "&amp;Settings!$C$5&amp;" places up, so nothing moved",IF($E82="","To play",IF($E82="Defender",$D82&amp;" stays at "&amp;$J82,IF((Settings!$C$6="Swap places"),$C82&amp;" and "&amp;$D82&amp;" swap places",$C82&amp;" moves up to "&amp;$J82)))))))))</f>
      </c>
      <c r="I82">
        <f>IF($C82="","",IFERROR(INDEX($N$81:$BA$81,1,MATCH($C82,Players!$B$6:$B$45,0)),""))</f>
      </c>
      <c r="J82">
        <f>IF($D82="","",IFERROR(INDEX($N$81:$BA$81,1,MATCH($D82,Players!$B$6:$B$45,0)),""))</f>
      </c>
      <c r="K82">
        <f>IF(AND($E82="Challenger",ISNUMBER($I82),ISNUMBER($J82),$C82&lt;&gt;$D82),IF(AND($I82&gt;$J82,$I82-$J82&lt;=Settings!$C$5),1,0),0)</f>
      </c>
      <c r="L82">
        <f>IF($K82=0,"",IF((Settings!$C$6="Swap places"),$J82,$I82-1))</f>
      </c>
      <c r="M82">
        <f>IF($K82=0,"",IF((Settings!$C$6="Swap places"),$I82-$J82,1))</f>
      </c>
      <c r="N82">
        <f>IF(OR(N81="",$K82=0),N81,IF(N81=$I82,$J82,IF(AND(N81&gt;=$J82,N81&lt;=$L82),N81+$M82,N81)))</f>
      </c>
      <c r="O82">
        <f>IF(OR(O81="",$K82=0),O81,IF(O81=$I82,$J82,IF(AND(O81&gt;=$J82,O81&lt;=$L82),O81+$M82,O81)))</f>
      </c>
      <c r="P82">
        <f>IF(OR(P81="",$K82=0),P81,IF(P81=$I82,$J82,IF(AND(P81&gt;=$J82,P81&lt;=$L82),P81+$M82,P81)))</f>
      </c>
      <c r="Q82">
        <f>IF(OR(Q81="",$K82=0),Q81,IF(Q81=$I82,$J82,IF(AND(Q81&gt;=$J82,Q81&lt;=$L82),Q81+$M82,Q81)))</f>
      </c>
      <c r="R82">
        <f>IF(OR(R81="",$K82=0),R81,IF(R81=$I82,$J82,IF(AND(R81&gt;=$J82,R81&lt;=$L82),R81+$M82,R81)))</f>
      </c>
      <c r="S82">
        <f>IF(OR(S81="",$K82=0),S81,IF(S81=$I82,$J82,IF(AND(S81&gt;=$J82,S81&lt;=$L82),S81+$M82,S81)))</f>
      </c>
      <c r="T82">
        <f>IF(OR(T81="",$K82=0),T81,IF(T81=$I82,$J82,IF(AND(T81&gt;=$J82,T81&lt;=$L82),T81+$M82,T81)))</f>
      </c>
      <c r="U82">
        <f>IF(OR(U81="",$K82=0),U81,IF(U81=$I82,$J82,IF(AND(U81&gt;=$J82,U81&lt;=$L82),U81+$M82,U81)))</f>
      </c>
      <c r="V82">
        <f>IF(OR(V81="",$K82=0),V81,IF(V81=$I82,$J82,IF(AND(V81&gt;=$J82,V81&lt;=$L82),V81+$M82,V81)))</f>
      </c>
      <c r="W82">
        <f>IF(OR(W81="",$K82=0),W81,IF(W81=$I82,$J82,IF(AND(W81&gt;=$J82,W81&lt;=$L82),W81+$M82,W81)))</f>
      </c>
      <c r="X82">
        <f>IF(OR(X81="",$K82=0),X81,IF(X81=$I82,$J82,IF(AND(X81&gt;=$J82,X81&lt;=$L82),X81+$M82,X81)))</f>
      </c>
      <c r="Y82">
        <f>IF(OR(Y81="",$K82=0),Y81,IF(Y81=$I82,$J82,IF(AND(Y81&gt;=$J82,Y81&lt;=$L82),Y81+$M82,Y81)))</f>
      </c>
      <c r="Z82">
        <f>IF(OR(Z81="",$K82=0),Z81,IF(Z81=$I82,$J82,IF(AND(Z81&gt;=$J82,Z81&lt;=$L82),Z81+$M82,Z81)))</f>
      </c>
      <c r="AA82">
        <f>IF(OR(AA81="",$K82=0),AA81,IF(AA81=$I82,$J82,IF(AND(AA81&gt;=$J82,AA81&lt;=$L82),AA81+$M82,AA81)))</f>
      </c>
      <c r="AB82">
        <f>IF(OR(AB81="",$K82=0),AB81,IF(AB81=$I82,$J82,IF(AND(AB81&gt;=$J82,AB81&lt;=$L82),AB81+$M82,AB81)))</f>
      </c>
      <c r="AC82">
        <f>IF(OR(AC81="",$K82=0),AC81,IF(AC81=$I82,$J82,IF(AND(AC81&gt;=$J82,AC81&lt;=$L82),AC81+$M82,AC81)))</f>
      </c>
      <c r="AD82">
        <f>IF(OR(AD81="",$K82=0),AD81,IF(AD81=$I82,$J82,IF(AND(AD81&gt;=$J82,AD81&lt;=$L82),AD81+$M82,AD81)))</f>
      </c>
      <c r="AE82">
        <f>IF(OR(AE81="",$K82=0),AE81,IF(AE81=$I82,$J82,IF(AND(AE81&gt;=$J82,AE81&lt;=$L82),AE81+$M82,AE81)))</f>
      </c>
      <c r="AF82">
        <f>IF(OR(AF81="",$K82=0),AF81,IF(AF81=$I82,$J82,IF(AND(AF81&gt;=$J82,AF81&lt;=$L82),AF81+$M82,AF81)))</f>
      </c>
      <c r="AG82">
        <f>IF(OR(AG81="",$K82=0),AG81,IF(AG81=$I82,$J82,IF(AND(AG81&gt;=$J82,AG81&lt;=$L82),AG81+$M82,AG81)))</f>
      </c>
      <c r="AH82">
        <f>IF(OR(AH81="",$K82=0),AH81,IF(AH81=$I82,$J82,IF(AND(AH81&gt;=$J82,AH81&lt;=$L82),AH81+$M82,AH81)))</f>
      </c>
      <c r="AI82">
        <f>IF(OR(AI81="",$K82=0),AI81,IF(AI81=$I82,$J82,IF(AND(AI81&gt;=$J82,AI81&lt;=$L82),AI81+$M82,AI81)))</f>
      </c>
      <c r="AJ82">
        <f>IF(OR(AJ81="",$K82=0),AJ81,IF(AJ81=$I82,$J82,IF(AND(AJ81&gt;=$J82,AJ81&lt;=$L82),AJ81+$M82,AJ81)))</f>
      </c>
      <c r="AK82">
        <f>IF(OR(AK81="",$K82=0),AK81,IF(AK81=$I82,$J82,IF(AND(AK81&gt;=$J82,AK81&lt;=$L82),AK81+$M82,AK81)))</f>
      </c>
      <c r="AL82">
        <f>IF(OR(AL81="",$K82=0),AL81,IF(AL81=$I82,$J82,IF(AND(AL81&gt;=$J82,AL81&lt;=$L82),AL81+$M82,AL81)))</f>
      </c>
      <c r="AM82">
        <f>IF(OR(AM81="",$K82=0),AM81,IF(AM81=$I82,$J82,IF(AND(AM81&gt;=$J82,AM81&lt;=$L82),AM81+$M82,AM81)))</f>
      </c>
      <c r="AN82">
        <f>IF(OR(AN81="",$K82=0),AN81,IF(AN81=$I82,$J82,IF(AND(AN81&gt;=$J82,AN81&lt;=$L82),AN81+$M82,AN81)))</f>
      </c>
      <c r="AO82">
        <f>IF(OR(AO81="",$K82=0),AO81,IF(AO81=$I82,$J82,IF(AND(AO81&gt;=$J82,AO81&lt;=$L82),AO81+$M82,AO81)))</f>
      </c>
      <c r="AP82">
        <f>IF(OR(AP81="",$K82=0),AP81,IF(AP81=$I82,$J82,IF(AND(AP81&gt;=$J82,AP81&lt;=$L82),AP81+$M82,AP81)))</f>
      </c>
      <c r="AQ82">
        <f>IF(OR(AQ81="",$K82=0),AQ81,IF(AQ81=$I82,$J82,IF(AND(AQ81&gt;=$J82,AQ81&lt;=$L82),AQ81+$M82,AQ81)))</f>
      </c>
      <c r="AR82">
        <f>IF(OR(AR81="",$K82=0),AR81,IF(AR81=$I82,$J82,IF(AND(AR81&gt;=$J82,AR81&lt;=$L82),AR81+$M82,AR81)))</f>
      </c>
      <c r="AS82">
        <f>IF(OR(AS81="",$K82=0),AS81,IF(AS81=$I82,$J82,IF(AND(AS81&gt;=$J82,AS81&lt;=$L82),AS81+$M82,AS81)))</f>
      </c>
      <c r="AT82">
        <f>IF(OR(AT81="",$K82=0),AT81,IF(AT81=$I82,$J82,IF(AND(AT81&gt;=$J82,AT81&lt;=$L82),AT81+$M82,AT81)))</f>
      </c>
      <c r="AU82">
        <f>IF(OR(AU81="",$K82=0),AU81,IF(AU81=$I82,$J82,IF(AND(AU81&gt;=$J82,AU81&lt;=$L82),AU81+$M82,AU81)))</f>
      </c>
      <c r="AV82">
        <f>IF(OR(AV81="",$K82=0),AV81,IF(AV81=$I82,$J82,IF(AND(AV81&gt;=$J82,AV81&lt;=$L82),AV81+$M82,AV81)))</f>
      </c>
      <c r="AW82">
        <f>IF(OR(AW81="",$K82=0),AW81,IF(AW81=$I82,$J82,IF(AND(AW81&gt;=$J82,AW81&lt;=$L82),AW81+$M82,AW81)))</f>
      </c>
      <c r="AX82">
        <f>IF(OR(AX81="",$K82=0),AX81,IF(AX81=$I82,$J82,IF(AND(AX81&gt;=$J82,AX81&lt;=$L82),AX81+$M82,AX81)))</f>
      </c>
      <c r="AY82">
        <f>IF(OR(AY81="",$K82=0),AY81,IF(AY81=$I82,$J82,IF(AND(AY81&gt;=$J82,AY81&lt;=$L82),AY81+$M82,AY81)))</f>
      </c>
      <c r="AZ82">
        <f>IF(OR(AZ81="",$K82=0),AZ81,IF(AZ81=$I82,$J82,IF(AND(AZ81&gt;=$J82,AZ81&lt;=$L82),AZ81+$M82,AZ81)))</f>
      </c>
      <c r="BA82">
        <f>IF(OR(BA81="",$K82=0),BA81,IF(BA81=$I82,$J82,IF(AND(BA81&gt;=$J82,BA81&lt;=$L82),BA81+$M82,BA81)))</f>
      </c>
    </row>
    <row r="83" ht="20" customHeight="1">
      <c r="A83" s="9">
        <v>78</v>
      </c>
      <c r="B83" s="25"/>
      <c r="C83" s="26"/>
      <c r="D83" s="26"/>
      <c r="E83" s="26"/>
      <c r="F83" s="26"/>
      <c r="G83" s="27">
        <f>IF(AND($C83="",$D83=""),"",IF(OR($C83="",$D83=""),"Type both players",IF(OR($I83="",$J83=""),"A name is not on the Players tab",IF($C83=$D83,"The same player twice",IF($I83&lt;$J83,"Challenges go up the ladder, so nothing moved",IF($I83-$J83&gt;Settings!$C$5,"More than "&amp;Settings!$C$5&amp;" places up, so nothing moved",IF($E83="","To play",IF($E83="Defender",$D83&amp;" stays at "&amp;$J83,IF((Settings!$C$6="Swap places"),$C83&amp;" and "&amp;$D83&amp;" swap places",$C83&amp;" moves up to "&amp;$J83)))))))))</f>
      </c>
      <c r="I83">
        <f>IF($C83="","",IFERROR(INDEX($N$82:$BA$82,1,MATCH($C83,Players!$B$6:$B$45,0)),""))</f>
      </c>
      <c r="J83">
        <f>IF($D83="","",IFERROR(INDEX($N$82:$BA$82,1,MATCH($D83,Players!$B$6:$B$45,0)),""))</f>
      </c>
      <c r="K83">
        <f>IF(AND($E83="Challenger",ISNUMBER($I83),ISNUMBER($J83),$C83&lt;&gt;$D83),IF(AND($I83&gt;$J83,$I83-$J83&lt;=Settings!$C$5),1,0),0)</f>
      </c>
      <c r="L83">
        <f>IF($K83=0,"",IF((Settings!$C$6="Swap places"),$J83,$I83-1))</f>
      </c>
      <c r="M83">
        <f>IF($K83=0,"",IF((Settings!$C$6="Swap places"),$I83-$J83,1))</f>
      </c>
      <c r="N83">
        <f>IF(OR(N82="",$K83=0),N82,IF(N82=$I83,$J83,IF(AND(N82&gt;=$J83,N82&lt;=$L83),N82+$M83,N82)))</f>
      </c>
      <c r="O83">
        <f>IF(OR(O82="",$K83=0),O82,IF(O82=$I83,$J83,IF(AND(O82&gt;=$J83,O82&lt;=$L83),O82+$M83,O82)))</f>
      </c>
      <c r="P83">
        <f>IF(OR(P82="",$K83=0),P82,IF(P82=$I83,$J83,IF(AND(P82&gt;=$J83,P82&lt;=$L83),P82+$M83,P82)))</f>
      </c>
      <c r="Q83">
        <f>IF(OR(Q82="",$K83=0),Q82,IF(Q82=$I83,$J83,IF(AND(Q82&gt;=$J83,Q82&lt;=$L83),Q82+$M83,Q82)))</f>
      </c>
      <c r="R83">
        <f>IF(OR(R82="",$K83=0),R82,IF(R82=$I83,$J83,IF(AND(R82&gt;=$J83,R82&lt;=$L83),R82+$M83,R82)))</f>
      </c>
      <c r="S83">
        <f>IF(OR(S82="",$K83=0),S82,IF(S82=$I83,$J83,IF(AND(S82&gt;=$J83,S82&lt;=$L83),S82+$M83,S82)))</f>
      </c>
      <c r="T83">
        <f>IF(OR(T82="",$K83=0),T82,IF(T82=$I83,$J83,IF(AND(T82&gt;=$J83,T82&lt;=$L83),T82+$M83,T82)))</f>
      </c>
      <c r="U83">
        <f>IF(OR(U82="",$K83=0),U82,IF(U82=$I83,$J83,IF(AND(U82&gt;=$J83,U82&lt;=$L83),U82+$M83,U82)))</f>
      </c>
      <c r="V83">
        <f>IF(OR(V82="",$K83=0),V82,IF(V82=$I83,$J83,IF(AND(V82&gt;=$J83,V82&lt;=$L83),V82+$M83,V82)))</f>
      </c>
      <c r="W83">
        <f>IF(OR(W82="",$K83=0),W82,IF(W82=$I83,$J83,IF(AND(W82&gt;=$J83,W82&lt;=$L83),W82+$M83,W82)))</f>
      </c>
      <c r="X83">
        <f>IF(OR(X82="",$K83=0),X82,IF(X82=$I83,$J83,IF(AND(X82&gt;=$J83,X82&lt;=$L83),X82+$M83,X82)))</f>
      </c>
      <c r="Y83">
        <f>IF(OR(Y82="",$K83=0),Y82,IF(Y82=$I83,$J83,IF(AND(Y82&gt;=$J83,Y82&lt;=$L83),Y82+$M83,Y82)))</f>
      </c>
      <c r="Z83">
        <f>IF(OR(Z82="",$K83=0),Z82,IF(Z82=$I83,$J83,IF(AND(Z82&gt;=$J83,Z82&lt;=$L83),Z82+$M83,Z82)))</f>
      </c>
      <c r="AA83">
        <f>IF(OR(AA82="",$K83=0),AA82,IF(AA82=$I83,$J83,IF(AND(AA82&gt;=$J83,AA82&lt;=$L83),AA82+$M83,AA82)))</f>
      </c>
      <c r="AB83">
        <f>IF(OR(AB82="",$K83=0),AB82,IF(AB82=$I83,$J83,IF(AND(AB82&gt;=$J83,AB82&lt;=$L83),AB82+$M83,AB82)))</f>
      </c>
      <c r="AC83">
        <f>IF(OR(AC82="",$K83=0),AC82,IF(AC82=$I83,$J83,IF(AND(AC82&gt;=$J83,AC82&lt;=$L83),AC82+$M83,AC82)))</f>
      </c>
      <c r="AD83">
        <f>IF(OR(AD82="",$K83=0),AD82,IF(AD82=$I83,$J83,IF(AND(AD82&gt;=$J83,AD82&lt;=$L83),AD82+$M83,AD82)))</f>
      </c>
      <c r="AE83">
        <f>IF(OR(AE82="",$K83=0),AE82,IF(AE82=$I83,$J83,IF(AND(AE82&gt;=$J83,AE82&lt;=$L83),AE82+$M83,AE82)))</f>
      </c>
      <c r="AF83">
        <f>IF(OR(AF82="",$K83=0),AF82,IF(AF82=$I83,$J83,IF(AND(AF82&gt;=$J83,AF82&lt;=$L83),AF82+$M83,AF82)))</f>
      </c>
      <c r="AG83">
        <f>IF(OR(AG82="",$K83=0),AG82,IF(AG82=$I83,$J83,IF(AND(AG82&gt;=$J83,AG82&lt;=$L83),AG82+$M83,AG82)))</f>
      </c>
      <c r="AH83">
        <f>IF(OR(AH82="",$K83=0),AH82,IF(AH82=$I83,$J83,IF(AND(AH82&gt;=$J83,AH82&lt;=$L83),AH82+$M83,AH82)))</f>
      </c>
      <c r="AI83">
        <f>IF(OR(AI82="",$K83=0),AI82,IF(AI82=$I83,$J83,IF(AND(AI82&gt;=$J83,AI82&lt;=$L83),AI82+$M83,AI82)))</f>
      </c>
      <c r="AJ83">
        <f>IF(OR(AJ82="",$K83=0),AJ82,IF(AJ82=$I83,$J83,IF(AND(AJ82&gt;=$J83,AJ82&lt;=$L83),AJ82+$M83,AJ82)))</f>
      </c>
      <c r="AK83">
        <f>IF(OR(AK82="",$K83=0),AK82,IF(AK82=$I83,$J83,IF(AND(AK82&gt;=$J83,AK82&lt;=$L83),AK82+$M83,AK82)))</f>
      </c>
      <c r="AL83">
        <f>IF(OR(AL82="",$K83=0),AL82,IF(AL82=$I83,$J83,IF(AND(AL82&gt;=$J83,AL82&lt;=$L83),AL82+$M83,AL82)))</f>
      </c>
      <c r="AM83">
        <f>IF(OR(AM82="",$K83=0),AM82,IF(AM82=$I83,$J83,IF(AND(AM82&gt;=$J83,AM82&lt;=$L83),AM82+$M83,AM82)))</f>
      </c>
      <c r="AN83">
        <f>IF(OR(AN82="",$K83=0),AN82,IF(AN82=$I83,$J83,IF(AND(AN82&gt;=$J83,AN82&lt;=$L83),AN82+$M83,AN82)))</f>
      </c>
      <c r="AO83">
        <f>IF(OR(AO82="",$K83=0),AO82,IF(AO82=$I83,$J83,IF(AND(AO82&gt;=$J83,AO82&lt;=$L83),AO82+$M83,AO82)))</f>
      </c>
      <c r="AP83">
        <f>IF(OR(AP82="",$K83=0),AP82,IF(AP82=$I83,$J83,IF(AND(AP82&gt;=$J83,AP82&lt;=$L83),AP82+$M83,AP82)))</f>
      </c>
      <c r="AQ83">
        <f>IF(OR(AQ82="",$K83=0),AQ82,IF(AQ82=$I83,$J83,IF(AND(AQ82&gt;=$J83,AQ82&lt;=$L83),AQ82+$M83,AQ82)))</f>
      </c>
      <c r="AR83">
        <f>IF(OR(AR82="",$K83=0),AR82,IF(AR82=$I83,$J83,IF(AND(AR82&gt;=$J83,AR82&lt;=$L83),AR82+$M83,AR82)))</f>
      </c>
      <c r="AS83">
        <f>IF(OR(AS82="",$K83=0),AS82,IF(AS82=$I83,$J83,IF(AND(AS82&gt;=$J83,AS82&lt;=$L83),AS82+$M83,AS82)))</f>
      </c>
      <c r="AT83">
        <f>IF(OR(AT82="",$K83=0),AT82,IF(AT82=$I83,$J83,IF(AND(AT82&gt;=$J83,AT82&lt;=$L83),AT82+$M83,AT82)))</f>
      </c>
      <c r="AU83">
        <f>IF(OR(AU82="",$K83=0),AU82,IF(AU82=$I83,$J83,IF(AND(AU82&gt;=$J83,AU82&lt;=$L83),AU82+$M83,AU82)))</f>
      </c>
      <c r="AV83">
        <f>IF(OR(AV82="",$K83=0),AV82,IF(AV82=$I83,$J83,IF(AND(AV82&gt;=$J83,AV82&lt;=$L83),AV82+$M83,AV82)))</f>
      </c>
      <c r="AW83">
        <f>IF(OR(AW82="",$K83=0),AW82,IF(AW82=$I83,$J83,IF(AND(AW82&gt;=$J83,AW82&lt;=$L83),AW82+$M83,AW82)))</f>
      </c>
      <c r="AX83">
        <f>IF(OR(AX82="",$K83=0),AX82,IF(AX82=$I83,$J83,IF(AND(AX82&gt;=$J83,AX82&lt;=$L83),AX82+$M83,AX82)))</f>
      </c>
      <c r="AY83">
        <f>IF(OR(AY82="",$K83=0),AY82,IF(AY82=$I83,$J83,IF(AND(AY82&gt;=$J83,AY82&lt;=$L83),AY82+$M83,AY82)))</f>
      </c>
      <c r="AZ83">
        <f>IF(OR(AZ82="",$K83=0),AZ82,IF(AZ82=$I83,$J83,IF(AND(AZ82&gt;=$J83,AZ82&lt;=$L83),AZ82+$M83,AZ82)))</f>
      </c>
      <c r="BA83">
        <f>IF(OR(BA82="",$K83=0),BA82,IF(BA82=$I83,$J83,IF(AND(BA82&gt;=$J83,BA82&lt;=$L83),BA82+$M83,BA82)))</f>
      </c>
    </row>
    <row r="84" ht="20" customHeight="1">
      <c r="A84" s="9">
        <v>79</v>
      </c>
      <c r="B84" s="25"/>
      <c r="C84" s="26"/>
      <c r="D84" s="26"/>
      <c r="E84" s="26"/>
      <c r="F84" s="26"/>
      <c r="G84" s="27">
        <f>IF(AND($C84="",$D84=""),"",IF(OR($C84="",$D84=""),"Type both players",IF(OR($I84="",$J84=""),"A name is not on the Players tab",IF($C84=$D84,"The same player twice",IF($I84&lt;$J84,"Challenges go up the ladder, so nothing moved",IF($I84-$J84&gt;Settings!$C$5,"More than "&amp;Settings!$C$5&amp;" places up, so nothing moved",IF($E84="","To play",IF($E84="Defender",$D84&amp;" stays at "&amp;$J84,IF((Settings!$C$6="Swap places"),$C84&amp;" and "&amp;$D84&amp;" swap places",$C84&amp;" moves up to "&amp;$J84)))))))))</f>
      </c>
      <c r="I84">
        <f>IF($C84="","",IFERROR(INDEX($N$83:$BA$83,1,MATCH($C84,Players!$B$6:$B$45,0)),""))</f>
      </c>
      <c r="J84">
        <f>IF($D84="","",IFERROR(INDEX($N$83:$BA$83,1,MATCH($D84,Players!$B$6:$B$45,0)),""))</f>
      </c>
      <c r="K84">
        <f>IF(AND($E84="Challenger",ISNUMBER($I84),ISNUMBER($J84),$C84&lt;&gt;$D84),IF(AND($I84&gt;$J84,$I84-$J84&lt;=Settings!$C$5),1,0),0)</f>
      </c>
      <c r="L84">
        <f>IF($K84=0,"",IF((Settings!$C$6="Swap places"),$J84,$I84-1))</f>
      </c>
      <c r="M84">
        <f>IF($K84=0,"",IF((Settings!$C$6="Swap places"),$I84-$J84,1))</f>
      </c>
      <c r="N84">
        <f>IF(OR(N83="",$K84=0),N83,IF(N83=$I84,$J84,IF(AND(N83&gt;=$J84,N83&lt;=$L84),N83+$M84,N83)))</f>
      </c>
      <c r="O84">
        <f>IF(OR(O83="",$K84=0),O83,IF(O83=$I84,$J84,IF(AND(O83&gt;=$J84,O83&lt;=$L84),O83+$M84,O83)))</f>
      </c>
      <c r="P84">
        <f>IF(OR(P83="",$K84=0),P83,IF(P83=$I84,$J84,IF(AND(P83&gt;=$J84,P83&lt;=$L84),P83+$M84,P83)))</f>
      </c>
      <c r="Q84">
        <f>IF(OR(Q83="",$K84=0),Q83,IF(Q83=$I84,$J84,IF(AND(Q83&gt;=$J84,Q83&lt;=$L84),Q83+$M84,Q83)))</f>
      </c>
      <c r="R84">
        <f>IF(OR(R83="",$K84=0),R83,IF(R83=$I84,$J84,IF(AND(R83&gt;=$J84,R83&lt;=$L84),R83+$M84,R83)))</f>
      </c>
      <c r="S84">
        <f>IF(OR(S83="",$K84=0),S83,IF(S83=$I84,$J84,IF(AND(S83&gt;=$J84,S83&lt;=$L84),S83+$M84,S83)))</f>
      </c>
      <c r="T84">
        <f>IF(OR(T83="",$K84=0),T83,IF(T83=$I84,$J84,IF(AND(T83&gt;=$J84,T83&lt;=$L84),T83+$M84,T83)))</f>
      </c>
      <c r="U84">
        <f>IF(OR(U83="",$K84=0),U83,IF(U83=$I84,$J84,IF(AND(U83&gt;=$J84,U83&lt;=$L84),U83+$M84,U83)))</f>
      </c>
      <c r="V84">
        <f>IF(OR(V83="",$K84=0),V83,IF(V83=$I84,$J84,IF(AND(V83&gt;=$J84,V83&lt;=$L84),V83+$M84,V83)))</f>
      </c>
      <c r="W84">
        <f>IF(OR(W83="",$K84=0),W83,IF(W83=$I84,$J84,IF(AND(W83&gt;=$J84,W83&lt;=$L84),W83+$M84,W83)))</f>
      </c>
      <c r="X84">
        <f>IF(OR(X83="",$K84=0),X83,IF(X83=$I84,$J84,IF(AND(X83&gt;=$J84,X83&lt;=$L84),X83+$M84,X83)))</f>
      </c>
      <c r="Y84">
        <f>IF(OR(Y83="",$K84=0),Y83,IF(Y83=$I84,$J84,IF(AND(Y83&gt;=$J84,Y83&lt;=$L84),Y83+$M84,Y83)))</f>
      </c>
      <c r="Z84">
        <f>IF(OR(Z83="",$K84=0),Z83,IF(Z83=$I84,$J84,IF(AND(Z83&gt;=$J84,Z83&lt;=$L84),Z83+$M84,Z83)))</f>
      </c>
      <c r="AA84">
        <f>IF(OR(AA83="",$K84=0),AA83,IF(AA83=$I84,$J84,IF(AND(AA83&gt;=$J84,AA83&lt;=$L84),AA83+$M84,AA83)))</f>
      </c>
      <c r="AB84">
        <f>IF(OR(AB83="",$K84=0),AB83,IF(AB83=$I84,$J84,IF(AND(AB83&gt;=$J84,AB83&lt;=$L84),AB83+$M84,AB83)))</f>
      </c>
      <c r="AC84">
        <f>IF(OR(AC83="",$K84=0),AC83,IF(AC83=$I84,$J84,IF(AND(AC83&gt;=$J84,AC83&lt;=$L84),AC83+$M84,AC83)))</f>
      </c>
      <c r="AD84">
        <f>IF(OR(AD83="",$K84=0),AD83,IF(AD83=$I84,$J84,IF(AND(AD83&gt;=$J84,AD83&lt;=$L84),AD83+$M84,AD83)))</f>
      </c>
      <c r="AE84">
        <f>IF(OR(AE83="",$K84=0),AE83,IF(AE83=$I84,$J84,IF(AND(AE83&gt;=$J84,AE83&lt;=$L84),AE83+$M84,AE83)))</f>
      </c>
      <c r="AF84">
        <f>IF(OR(AF83="",$K84=0),AF83,IF(AF83=$I84,$J84,IF(AND(AF83&gt;=$J84,AF83&lt;=$L84),AF83+$M84,AF83)))</f>
      </c>
      <c r="AG84">
        <f>IF(OR(AG83="",$K84=0),AG83,IF(AG83=$I84,$J84,IF(AND(AG83&gt;=$J84,AG83&lt;=$L84),AG83+$M84,AG83)))</f>
      </c>
      <c r="AH84">
        <f>IF(OR(AH83="",$K84=0),AH83,IF(AH83=$I84,$J84,IF(AND(AH83&gt;=$J84,AH83&lt;=$L84),AH83+$M84,AH83)))</f>
      </c>
      <c r="AI84">
        <f>IF(OR(AI83="",$K84=0),AI83,IF(AI83=$I84,$J84,IF(AND(AI83&gt;=$J84,AI83&lt;=$L84),AI83+$M84,AI83)))</f>
      </c>
      <c r="AJ84">
        <f>IF(OR(AJ83="",$K84=0),AJ83,IF(AJ83=$I84,$J84,IF(AND(AJ83&gt;=$J84,AJ83&lt;=$L84),AJ83+$M84,AJ83)))</f>
      </c>
      <c r="AK84">
        <f>IF(OR(AK83="",$K84=0),AK83,IF(AK83=$I84,$J84,IF(AND(AK83&gt;=$J84,AK83&lt;=$L84),AK83+$M84,AK83)))</f>
      </c>
      <c r="AL84">
        <f>IF(OR(AL83="",$K84=0),AL83,IF(AL83=$I84,$J84,IF(AND(AL83&gt;=$J84,AL83&lt;=$L84),AL83+$M84,AL83)))</f>
      </c>
      <c r="AM84">
        <f>IF(OR(AM83="",$K84=0),AM83,IF(AM83=$I84,$J84,IF(AND(AM83&gt;=$J84,AM83&lt;=$L84),AM83+$M84,AM83)))</f>
      </c>
      <c r="AN84">
        <f>IF(OR(AN83="",$K84=0),AN83,IF(AN83=$I84,$J84,IF(AND(AN83&gt;=$J84,AN83&lt;=$L84),AN83+$M84,AN83)))</f>
      </c>
      <c r="AO84">
        <f>IF(OR(AO83="",$K84=0),AO83,IF(AO83=$I84,$J84,IF(AND(AO83&gt;=$J84,AO83&lt;=$L84),AO83+$M84,AO83)))</f>
      </c>
      <c r="AP84">
        <f>IF(OR(AP83="",$K84=0),AP83,IF(AP83=$I84,$J84,IF(AND(AP83&gt;=$J84,AP83&lt;=$L84),AP83+$M84,AP83)))</f>
      </c>
      <c r="AQ84">
        <f>IF(OR(AQ83="",$K84=0),AQ83,IF(AQ83=$I84,$J84,IF(AND(AQ83&gt;=$J84,AQ83&lt;=$L84),AQ83+$M84,AQ83)))</f>
      </c>
      <c r="AR84">
        <f>IF(OR(AR83="",$K84=0),AR83,IF(AR83=$I84,$J84,IF(AND(AR83&gt;=$J84,AR83&lt;=$L84),AR83+$M84,AR83)))</f>
      </c>
      <c r="AS84">
        <f>IF(OR(AS83="",$K84=0),AS83,IF(AS83=$I84,$J84,IF(AND(AS83&gt;=$J84,AS83&lt;=$L84),AS83+$M84,AS83)))</f>
      </c>
      <c r="AT84">
        <f>IF(OR(AT83="",$K84=0),AT83,IF(AT83=$I84,$J84,IF(AND(AT83&gt;=$J84,AT83&lt;=$L84),AT83+$M84,AT83)))</f>
      </c>
      <c r="AU84">
        <f>IF(OR(AU83="",$K84=0),AU83,IF(AU83=$I84,$J84,IF(AND(AU83&gt;=$J84,AU83&lt;=$L84),AU83+$M84,AU83)))</f>
      </c>
      <c r="AV84">
        <f>IF(OR(AV83="",$K84=0),AV83,IF(AV83=$I84,$J84,IF(AND(AV83&gt;=$J84,AV83&lt;=$L84),AV83+$M84,AV83)))</f>
      </c>
      <c r="AW84">
        <f>IF(OR(AW83="",$K84=0),AW83,IF(AW83=$I84,$J84,IF(AND(AW83&gt;=$J84,AW83&lt;=$L84),AW83+$M84,AW83)))</f>
      </c>
      <c r="AX84">
        <f>IF(OR(AX83="",$K84=0),AX83,IF(AX83=$I84,$J84,IF(AND(AX83&gt;=$J84,AX83&lt;=$L84),AX83+$M84,AX83)))</f>
      </c>
      <c r="AY84">
        <f>IF(OR(AY83="",$K84=0),AY83,IF(AY83=$I84,$J84,IF(AND(AY83&gt;=$J84,AY83&lt;=$L84),AY83+$M84,AY83)))</f>
      </c>
      <c r="AZ84">
        <f>IF(OR(AZ83="",$K84=0),AZ83,IF(AZ83=$I84,$J84,IF(AND(AZ83&gt;=$J84,AZ83&lt;=$L84),AZ83+$M84,AZ83)))</f>
      </c>
      <c r="BA84">
        <f>IF(OR(BA83="",$K84=0),BA83,IF(BA83=$I84,$J84,IF(AND(BA83&gt;=$J84,BA83&lt;=$L84),BA83+$M84,BA83)))</f>
      </c>
    </row>
    <row r="85" ht="20" customHeight="1">
      <c r="A85" s="9">
        <v>80</v>
      </c>
      <c r="B85" s="25"/>
      <c r="C85" s="26"/>
      <c r="D85" s="26"/>
      <c r="E85" s="26"/>
      <c r="F85" s="26"/>
      <c r="G85" s="27">
        <f>IF(AND($C85="",$D85=""),"",IF(OR($C85="",$D85=""),"Type both players",IF(OR($I85="",$J85=""),"A name is not on the Players tab",IF($C85=$D85,"The same player twice",IF($I85&lt;$J85,"Challenges go up the ladder, so nothing moved",IF($I85-$J85&gt;Settings!$C$5,"More than "&amp;Settings!$C$5&amp;" places up, so nothing moved",IF($E85="","To play",IF($E85="Defender",$D85&amp;" stays at "&amp;$J85,IF((Settings!$C$6="Swap places"),$C85&amp;" and "&amp;$D85&amp;" swap places",$C85&amp;" moves up to "&amp;$J85)))))))))</f>
      </c>
      <c r="I85">
        <f>IF($C85="","",IFERROR(INDEX($N$84:$BA$84,1,MATCH($C85,Players!$B$6:$B$45,0)),""))</f>
      </c>
      <c r="J85">
        <f>IF($D85="","",IFERROR(INDEX($N$84:$BA$84,1,MATCH($D85,Players!$B$6:$B$45,0)),""))</f>
      </c>
      <c r="K85">
        <f>IF(AND($E85="Challenger",ISNUMBER($I85),ISNUMBER($J85),$C85&lt;&gt;$D85),IF(AND($I85&gt;$J85,$I85-$J85&lt;=Settings!$C$5),1,0),0)</f>
      </c>
      <c r="L85">
        <f>IF($K85=0,"",IF((Settings!$C$6="Swap places"),$J85,$I85-1))</f>
      </c>
      <c r="M85">
        <f>IF($K85=0,"",IF((Settings!$C$6="Swap places"),$I85-$J85,1))</f>
      </c>
      <c r="N85">
        <f>IF(OR(N84="",$K85=0),N84,IF(N84=$I85,$J85,IF(AND(N84&gt;=$J85,N84&lt;=$L85),N84+$M85,N84)))</f>
      </c>
      <c r="O85">
        <f>IF(OR(O84="",$K85=0),O84,IF(O84=$I85,$J85,IF(AND(O84&gt;=$J85,O84&lt;=$L85),O84+$M85,O84)))</f>
      </c>
      <c r="P85">
        <f>IF(OR(P84="",$K85=0),P84,IF(P84=$I85,$J85,IF(AND(P84&gt;=$J85,P84&lt;=$L85),P84+$M85,P84)))</f>
      </c>
      <c r="Q85">
        <f>IF(OR(Q84="",$K85=0),Q84,IF(Q84=$I85,$J85,IF(AND(Q84&gt;=$J85,Q84&lt;=$L85),Q84+$M85,Q84)))</f>
      </c>
      <c r="R85">
        <f>IF(OR(R84="",$K85=0),R84,IF(R84=$I85,$J85,IF(AND(R84&gt;=$J85,R84&lt;=$L85),R84+$M85,R84)))</f>
      </c>
      <c r="S85">
        <f>IF(OR(S84="",$K85=0),S84,IF(S84=$I85,$J85,IF(AND(S84&gt;=$J85,S84&lt;=$L85),S84+$M85,S84)))</f>
      </c>
      <c r="T85">
        <f>IF(OR(T84="",$K85=0),T84,IF(T84=$I85,$J85,IF(AND(T84&gt;=$J85,T84&lt;=$L85),T84+$M85,T84)))</f>
      </c>
      <c r="U85">
        <f>IF(OR(U84="",$K85=0),U84,IF(U84=$I85,$J85,IF(AND(U84&gt;=$J85,U84&lt;=$L85),U84+$M85,U84)))</f>
      </c>
      <c r="V85">
        <f>IF(OR(V84="",$K85=0),V84,IF(V84=$I85,$J85,IF(AND(V84&gt;=$J85,V84&lt;=$L85),V84+$M85,V84)))</f>
      </c>
      <c r="W85">
        <f>IF(OR(W84="",$K85=0),W84,IF(W84=$I85,$J85,IF(AND(W84&gt;=$J85,W84&lt;=$L85),W84+$M85,W84)))</f>
      </c>
      <c r="X85">
        <f>IF(OR(X84="",$K85=0),X84,IF(X84=$I85,$J85,IF(AND(X84&gt;=$J85,X84&lt;=$L85),X84+$M85,X84)))</f>
      </c>
      <c r="Y85">
        <f>IF(OR(Y84="",$K85=0),Y84,IF(Y84=$I85,$J85,IF(AND(Y84&gt;=$J85,Y84&lt;=$L85),Y84+$M85,Y84)))</f>
      </c>
      <c r="Z85">
        <f>IF(OR(Z84="",$K85=0),Z84,IF(Z84=$I85,$J85,IF(AND(Z84&gt;=$J85,Z84&lt;=$L85),Z84+$M85,Z84)))</f>
      </c>
      <c r="AA85">
        <f>IF(OR(AA84="",$K85=0),AA84,IF(AA84=$I85,$J85,IF(AND(AA84&gt;=$J85,AA84&lt;=$L85),AA84+$M85,AA84)))</f>
      </c>
      <c r="AB85">
        <f>IF(OR(AB84="",$K85=0),AB84,IF(AB84=$I85,$J85,IF(AND(AB84&gt;=$J85,AB84&lt;=$L85),AB84+$M85,AB84)))</f>
      </c>
      <c r="AC85">
        <f>IF(OR(AC84="",$K85=0),AC84,IF(AC84=$I85,$J85,IF(AND(AC84&gt;=$J85,AC84&lt;=$L85),AC84+$M85,AC84)))</f>
      </c>
      <c r="AD85">
        <f>IF(OR(AD84="",$K85=0),AD84,IF(AD84=$I85,$J85,IF(AND(AD84&gt;=$J85,AD84&lt;=$L85),AD84+$M85,AD84)))</f>
      </c>
      <c r="AE85">
        <f>IF(OR(AE84="",$K85=0),AE84,IF(AE84=$I85,$J85,IF(AND(AE84&gt;=$J85,AE84&lt;=$L85),AE84+$M85,AE84)))</f>
      </c>
      <c r="AF85">
        <f>IF(OR(AF84="",$K85=0),AF84,IF(AF84=$I85,$J85,IF(AND(AF84&gt;=$J85,AF84&lt;=$L85),AF84+$M85,AF84)))</f>
      </c>
      <c r="AG85">
        <f>IF(OR(AG84="",$K85=0),AG84,IF(AG84=$I85,$J85,IF(AND(AG84&gt;=$J85,AG84&lt;=$L85),AG84+$M85,AG84)))</f>
      </c>
      <c r="AH85">
        <f>IF(OR(AH84="",$K85=0),AH84,IF(AH84=$I85,$J85,IF(AND(AH84&gt;=$J85,AH84&lt;=$L85),AH84+$M85,AH84)))</f>
      </c>
      <c r="AI85">
        <f>IF(OR(AI84="",$K85=0),AI84,IF(AI84=$I85,$J85,IF(AND(AI84&gt;=$J85,AI84&lt;=$L85),AI84+$M85,AI84)))</f>
      </c>
      <c r="AJ85">
        <f>IF(OR(AJ84="",$K85=0),AJ84,IF(AJ84=$I85,$J85,IF(AND(AJ84&gt;=$J85,AJ84&lt;=$L85),AJ84+$M85,AJ84)))</f>
      </c>
      <c r="AK85">
        <f>IF(OR(AK84="",$K85=0),AK84,IF(AK84=$I85,$J85,IF(AND(AK84&gt;=$J85,AK84&lt;=$L85),AK84+$M85,AK84)))</f>
      </c>
      <c r="AL85">
        <f>IF(OR(AL84="",$K85=0),AL84,IF(AL84=$I85,$J85,IF(AND(AL84&gt;=$J85,AL84&lt;=$L85),AL84+$M85,AL84)))</f>
      </c>
      <c r="AM85">
        <f>IF(OR(AM84="",$K85=0),AM84,IF(AM84=$I85,$J85,IF(AND(AM84&gt;=$J85,AM84&lt;=$L85),AM84+$M85,AM84)))</f>
      </c>
      <c r="AN85">
        <f>IF(OR(AN84="",$K85=0),AN84,IF(AN84=$I85,$J85,IF(AND(AN84&gt;=$J85,AN84&lt;=$L85),AN84+$M85,AN84)))</f>
      </c>
      <c r="AO85">
        <f>IF(OR(AO84="",$K85=0),AO84,IF(AO84=$I85,$J85,IF(AND(AO84&gt;=$J85,AO84&lt;=$L85),AO84+$M85,AO84)))</f>
      </c>
      <c r="AP85">
        <f>IF(OR(AP84="",$K85=0),AP84,IF(AP84=$I85,$J85,IF(AND(AP84&gt;=$J85,AP84&lt;=$L85),AP84+$M85,AP84)))</f>
      </c>
      <c r="AQ85">
        <f>IF(OR(AQ84="",$K85=0),AQ84,IF(AQ84=$I85,$J85,IF(AND(AQ84&gt;=$J85,AQ84&lt;=$L85),AQ84+$M85,AQ84)))</f>
      </c>
      <c r="AR85">
        <f>IF(OR(AR84="",$K85=0),AR84,IF(AR84=$I85,$J85,IF(AND(AR84&gt;=$J85,AR84&lt;=$L85),AR84+$M85,AR84)))</f>
      </c>
      <c r="AS85">
        <f>IF(OR(AS84="",$K85=0),AS84,IF(AS84=$I85,$J85,IF(AND(AS84&gt;=$J85,AS84&lt;=$L85),AS84+$M85,AS84)))</f>
      </c>
      <c r="AT85">
        <f>IF(OR(AT84="",$K85=0),AT84,IF(AT84=$I85,$J85,IF(AND(AT84&gt;=$J85,AT84&lt;=$L85),AT84+$M85,AT84)))</f>
      </c>
      <c r="AU85">
        <f>IF(OR(AU84="",$K85=0),AU84,IF(AU84=$I85,$J85,IF(AND(AU84&gt;=$J85,AU84&lt;=$L85),AU84+$M85,AU84)))</f>
      </c>
      <c r="AV85">
        <f>IF(OR(AV84="",$K85=0),AV84,IF(AV84=$I85,$J85,IF(AND(AV84&gt;=$J85,AV84&lt;=$L85),AV84+$M85,AV84)))</f>
      </c>
      <c r="AW85">
        <f>IF(OR(AW84="",$K85=0),AW84,IF(AW84=$I85,$J85,IF(AND(AW84&gt;=$J85,AW84&lt;=$L85),AW84+$M85,AW84)))</f>
      </c>
      <c r="AX85">
        <f>IF(OR(AX84="",$K85=0),AX84,IF(AX84=$I85,$J85,IF(AND(AX84&gt;=$J85,AX84&lt;=$L85),AX84+$M85,AX84)))</f>
      </c>
      <c r="AY85">
        <f>IF(OR(AY84="",$K85=0),AY84,IF(AY84=$I85,$J85,IF(AND(AY84&gt;=$J85,AY84&lt;=$L85),AY84+$M85,AY84)))</f>
      </c>
      <c r="AZ85">
        <f>IF(OR(AZ84="",$K85=0),AZ84,IF(AZ84=$I85,$J85,IF(AND(AZ84&gt;=$J85,AZ84&lt;=$L85),AZ84+$M85,AZ84)))</f>
      </c>
      <c r="BA85">
        <f>IF(OR(BA84="",$K85=0),BA84,IF(BA84=$I85,$J85,IF(AND(BA84&gt;=$J85,BA84&lt;=$L85),BA84+$M85,BA84)))</f>
      </c>
    </row>
    <row r="86" ht="20" customHeight="1">
      <c r="A86" s="9">
        <v>81</v>
      </c>
      <c r="B86" s="25"/>
      <c r="C86" s="26"/>
      <c r="D86" s="26"/>
      <c r="E86" s="26"/>
      <c r="F86" s="26"/>
      <c r="G86" s="27">
        <f>IF(AND($C86="",$D86=""),"",IF(OR($C86="",$D86=""),"Type both players",IF(OR($I86="",$J86=""),"A name is not on the Players tab",IF($C86=$D86,"The same player twice",IF($I86&lt;$J86,"Challenges go up the ladder, so nothing moved",IF($I86-$J86&gt;Settings!$C$5,"More than "&amp;Settings!$C$5&amp;" places up, so nothing moved",IF($E86="","To play",IF($E86="Defender",$D86&amp;" stays at "&amp;$J86,IF((Settings!$C$6="Swap places"),$C86&amp;" and "&amp;$D86&amp;" swap places",$C86&amp;" moves up to "&amp;$J86)))))))))</f>
      </c>
      <c r="I86">
        <f>IF($C86="","",IFERROR(INDEX($N$85:$BA$85,1,MATCH($C86,Players!$B$6:$B$45,0)),""))</f>
      </c>
      <c r="J86">
        <f>IF($D86="","",IFERROR(INDEX($N$85:$BA$85,1,MATCH($D86,Players!$B$6:$B$45,0)),""))</f>
      </c>
      <c r="K86">
        <f>IF(AND($E86="Challenger",ISNUMBER($I86),ISNUMBER($J86),$C86&lt;&gt;$D86),IF(AND($I86&gt;$J86,$I86-$J86&lt;=Settings!$C$5),1,0),0)</f>
      </c>
      <c r="L86">
        <f>IF($K86=0,"",IF((Settings!$C$6="Swap places"),$J86,$I86-1))</f>
      </c>
      <c r="M86">
        <f>IF($K86=0,"",IF((Settings!$C$6="Swap places"),$I86-$J86,1))</f>
      </c>
      <c r="N86">
        <f>IF(OR(N85="",$K86=0),N85,IF(N85=$I86,$J86,IF(AND(N85&gt;=$J86,N85&lt;=$L86),N85+$M86,N85)))</f>
      </c>
      <c r="O86">
        <f>IF(OR(O85="",$K86=0),O85,IF(O85=$I86,$J86,IF(AND(O85&gt;=$J86,O85&lt;=$L86),O85+$M86,O85)))</f>
      </c>
      <c r="P86">
        <f>IF(OR(P85="",$K86=0),P85,IF(P85=$I86,$J86,IF(AND(P85&gt;=$J86,P85&lt;=$L86),P85+$M86,P85)))</f>
      </c>
      <c r="Q86">
        <f>IF(OR(Q85="",$K86=0),Q85,IF(Q85=$I86,$J86,IF(AND(Q85&gt;=$J86,Q85&lt;=$L86),Q85+$M86,Q85)))</f>
      </c>
      <c r="R86">
        <f>IF(OR(R85="",$K86=0),R85,IF(R85=$I86,$J86,IF(AND(R85&gt;=$J86,R85&lt;=$L86),R85+$M86,R85)))</f>
      </c>
      <c r="S86">
        <f>IF(OR(S85="",$K86=0),S85,IF(S85=$I86,$J86,IF(AND(S85&gt;=$J86,S85&lt;=$L86),S85+$M86,S85)))</f>
      </c>
      <c r="T86">
        <f>IF(OR(T85="",$K86=0),T85,IF(T85=$I86,$J86,IF(AND(T85&gt;=$J86,T85&lt;=$L86),T85+$M86,T85)))</f>
      </c>
      <c r="U86">
        <f>IF(OR(U85="",$K86=0),U85,IF(U85=$I86,$J86,IF(AND(U85&gt;=$J86,U85&lt;=$L86),U85+$M86,U85)))</f>
      </c>
      <c r="V86">
        <f>IF(OR(V85="",$K86=0),V85,IF(V85=$I86,$J86,IF(AND(V85&gt;=$J86,V85&lt;=$L86),V85+$M86,V85)))</f>
      </c>
      <c r="W86">
        <f>IF(OR(W85="",$K86=0),W85,IF(W85=$I86,$J86,IF(AND(W85&gt;=$J86,W85&lt;=$L86),W85+$M86,W85)))</f>
      </c>
      <c r="X86">
        <f>IF(OR(X85="",$K86=0),X85,IF(X85=$I86,$J86,IF(AND(X85&gt;=$J86,X85&lt;=$L86),X85+$M86,X85)))</f>
      </c>
      <c r="Y86">
        <f>IF(OR(Y85="",$K86=0),Y85,IF(Y85=$I86,$J86,IF(AND(Y85&gt;=$J86,Y85&lt;=$L86),Y85+$M86,Y85)))</f>
      </c>
      <c r="Z86">
        <f>IF(OR(Z85="",$K86=0),Z85,IF(Z85=$I86,$J86,IF(AND(Z85&gt;=$J86,Z85&lt;=$L86),Z85+$M86,Z85)))</f>
      </c>
      <c r="AA86">
        <f>IF(OR(AA85="",$K86=0),AA85,IF(AA85=$I86,$J86,IF(AND(AA85&gt;=$J86,AA85&lt;=$L86),AA85+$M86,AA85)))</f>
      </c>
      <c r="AB86">
        <f>IF(OR(AB85="",$K86=0),AB85,IF(AB85=$I86,$J86,IF(AND(AB85&gt;=$J86,AB85&lt;=$L86),AB85+$M86,AB85)))</f>
      </c>
      <c r="AC86">
        <f>IF(OR(AC85="",$K86=0),AC85,IF(AC85=$I86,$J86,IF(AND(AC85&gt;=$J86,AC85&lt;=$L86),AC85+$M86,AC85)))</f>
      </c>
      <c r="AD86">
        <f>IF(OR(AD85="",$K86=0),AD85,IF(AD85=$I86,$J86,IF(AND(AD85&gt;=$J86,AD85&lt;=$L86),AD85+$M86,AD85)))</f>
      </c>
      <c r="AE86">
        <f>IF(OR(AE85="",$K86=0),AE85,IF(AE85=$I86,$J86,IF(AND(AE85&gt;=$J86,AE85&lt;=$L86),AE85+$M86,AE85)))</f>
      </c>
      <c r="AF86">
        <f>IF(OR(AF85="",$K86=0),AF85,IF(AF85=$I86,$J86,IF(AND(AF85&gt;=$J86,AF85&lt;=$L86),AF85+$M86,AF85)))</f>
      </c>
      <c r="AG86">
        <f>IF(OR(AG85="",$K86=0),AG85,IF(AG85=$I86,$J86,IF(AND(AG85&gt;=$J86,AG85&lt;=$L86),AG85+$M86,AG85)))</f>
      </c>
      <c r="AH86">
        <f>IF(OR(AH85="",$K86=0),AH85,IF(AH85=$I86,$J86,IF(AND(AH85&gt;=$J86,AH85&lt;=$L86),AH85+$M86,AH85)))</f>
      </c>
      <c r="AI86">
        <f>IF(OR(AI85="",$K86=0),AI85,IF(AI85=$I86,$J86,IF(AND(AI85&gt;=$J86,AI85&lt;=$L86),AI85+$M86,AI85)))</f>
      </c>
      <c r="AJ86">
        <f>IF(OR(AJ85="",$K86=0),AJ85,IF(AJ85=$I86,$J86,IF(AND(AJ85&gt;=$J86,AJ85&lt;=$L86),AJ85+$M86,AJ85)))</f>
      </c>
      <c r="AK86">
        <f>IF(OR(AK85="",$K86=0),AK85,IF(AK85=$I86,$J86,IF(AND(AK85&gt;=$J86,AK85&lt;=$L86),AK85+$M86,AK85)))</f>
      </c>
      <c r="AL86">
        <f>IF(OR(AL85="",$K86=0),AL85,IF(AL85=$I86,$J86,IF(AND(AL85&gt;=$J86,AL85&lt;=$L86),AL85+$M86,AL85)))</f>
      </c>
      <c r="AM86">
        <f>IF(OR(AM85="",$K86=0),AM85,IF(AM85=$I86,$J86,IF(AND(AM85&gt;=$J86,AM85&lt;=$L86),AM85+$M86,AM85)))</f>
      </c>
      <c r="AN86">
        <f>IF(OR(AN85="",$K86=0),AN85,IF(AN85=$I86,$J86,IF(AND(AN85&gt;=$J86,AN85&lt;=$L86),AN85+$M86,AN85)))</f>
      </c>
      <c r="AO86">
        <f>IF(OR(AO85="",$K86=0),AO85,IF(AO85=$I86,$J86,IF(AND(AO85&gt;=$J86,AO85&lt;=$L86),AO85+$M86,AO85)))</f>
      </c>
      <c r="AP86">
        <f>IF(OR(AP85="",$K86=0),AP85,IF(AP85=$I86,$J86,IF(AND(AP85&gt;=$J86,AP85&lt;=$L86),AP85+$M86,AP85)))</f>
      </c>
      <c r="AQ86">
        <f>IF(OR(AQ85="",$K86=0),AQ85,IF(AQ85=$I86,$J86,IF(AND(AQ85&gt;=$J86,AQ85&lt;=$L86),AQ85+$M86,AQ85)))</f>
      </c>
      <c r="AR86">
        <f>IF(OR(AR85="",$K86=0),AR85,IF(AR85=$I86,$J86,IF(AND(AR85&gt;=$J86,AR85&lt;=$L86),AR85+$M86,AR85)))</f>
      </c>
      <c r="AS86">
        <f>IF(OR(AS85="",$K86=0),AS85,IF(AS85=$I86,$J86,IF(AND(AS85&gt;=$J86,AS85&lt;=$L86),AS85+$M86,AS85)))</f>
      </c>
      <c r="AT86">
        <f>IF(OR(AT85="",$K86=0),AT85,IF(AT85=$I86,$J86,IF(AND(AT85&gt;=$J86,AT85&lt;=$L86),AT85+$M86,AT85)))</f>
      </c>
      <c r="AU86">
        <f>IF(OR(AU85="",$K86=0),AU85,IF(AU85=$I86,$J86,IF(AND(AU85&gt;=$J86,AU85&lt;=$L86),AU85+$M86,AU85)))</f>
      </c>
      <c r="AV86">
        <f>IF(OR(AV85="",$K86=0),AV85,IF(AV85=$I86,$J86,IF(AND(AV85&gt;=$J86,AV85&lt;=$L86),AV85+$M86,AV85)))</f>
      </c>
      <c r="AW86">
        <f>IF(OR(AW85="",$K86=0),AW85,IF(AW85=$I86,$J86,IF(AND(AW85&gt;=$J86,AW85&lt;=$L86),AW85+$M86,AW85)))</f>
      </c>
      <c r="AX86">
        <f>IF(OR(AX85="",$K86=0),AX85,IF(AX85=$I86,$J86,IF(AND(AX85&gt;=$J86,AX85&lt;=$L86),AX85+$M86,AX85)))</f>
      </c>
      <c r="AY86">
        <f>IF(OR(AY85="",$K86=0),AY85,IF(AY85=$I86,$J86,IF(AND(AY85&gt;=$J86,AY85&lt;=$L86),AY85+$M86,AY85)))</f>
      </c>
      <c r="AZ86">
        <f>IF(OR(AZ85="",$K86=0),AZ85,IF(AZ85=$I86,$J86,IF(AND(AZ85&gt;=$J86,AZ85&lt;=$L86),AZ85+$M86,AZ85)))</f>
      </c>
      <c r="BA86">
        <f>IF(OR(BA85="",$K86=0),BA85,IF(BA85=$I86,$J86,IF(AND(BA85&gt;=$J86,BA85&lt;=$L86),BA85+$M86,BA85)))</f>
      </c>
    </row>
    <row r="87" ht="20" customHeight="1">
      <c r="A87" s="9">
        <v>82</v>
      </c>
      <c r="B87" s="25"/>
      <c r="C87" s="26"/>
      <c r="D87" s="26"/>
      <c r="E87" s="26"/>
      <c r="F87" s="26"/>
      <c r="G87" s="27">
        <f>IF(AND($C87="",$D87=""),"",IF(OR($C87="",$D87=""),"Type both players",IF(OR($I87="",$J87=""),"A name is not on the Players tab",IF($C87=$D87,"The same player twice",IF($I87&lt;$J87,"Challenges go up the ladder, so nothing moved",IF($I87-$J87&gt;Settings!$C$5,"More than "&amp;Settings!$C$5&amp;" places up, so nothing moved",IF($E87="","To play",IF($E87="Defender",$D87&amp;" stays at "&amp;$J87,IF((Settings!$C$6="Swap places"),$C87&amp;" and "&amp;$D87&amp;" swap places",$C87&amp;" moves up to "&amp;$J87)))))))))</f>
      </c>
      <c r="I87">
        <f>IF($C87="","",IFERROR(INDEX($N$86:$BA$86,1,MATCH($C87,Players!$B$6:$B$45,0)),""))</f>
      </c>
      <c r="J87">
        <f>IF($D87="","",IFERROR(INDEX($N$86:$BA$86,1,MATCH($D87,Players!$B$6:$B$45,0)),""))</f>
      </c>
      <c r="K87">
        <f>IF(AND($E87="Challenger",ISNUMBER($I87),ISNUMBER($J87),$C87&lt;&gt;$D87),IF(AND($I87&gt;$J87,$I87-$J87&lt;=Settings!$C$5),1,0),0)</f>
      </c>
      <c r="L87">
        <f>IF($K87=0,"",IF((Settings!$C$6="Swap places"),$J87,$I87-1))</f>
      </c>
      <c r="M87">
        <f>IF($K87=0,"",IF((Settings!$C$6="Swap places"),$I87-$J87,1))</f>
      </c>
      <c r="N87">
        <f>IF(OR(N86="",$K87=0),N86,IF(N86=$I87,$J87,IF(AND(N86&gt;=$J87,N86&lt;=$L87),N86+$M87,N86)))</f>
      </c>
      <c r="O87">
        <f>IF(OR(O86="",$K87=0),O86,IF(O86=$I87,$J87,IF(AND(O86&gt;=$J87,O86&lt;=$L87),O86+$M87,O86)))</f>
      </c>
      <c r="P87">
        <f>IF(OR(P86="",$K87=0),P86,IF(P86=$I87,$J87,IF(AND(P86&gt;=$J87,P86&lt;=$L87),P86+$M87,P86)))</f>
      </c>
      <c r="Q87">
        <f>IF(OR(Q86="",$K87=0),Q86,IF(Q86=$I87,$J87,IF(AND(Q86&gt;=$J87,Q86&lt;=$L87),Q86+$M87,Q86)))</f>
      </c>
      <c r="R87">
        <f>IF(OR(R86="",$K87=0),R86,IF(R86=$I87,$J87,IF(AND(R86&gt;=$J87,R86&lt;=$L87),R86+$M87,R86)))</f>
      </c>
      <c r="S87">
        <f>IF(OR(S86="",$K87=0),S86,IF(S86=$I87,$J87,IF(AND(S86&gt;=$J87,S86&lt;=$L87),S86+$M87,S86)))</f>
      </c>
      <c r="T87">
        <f>IF(OR(T86="",$K87=0),T86,IF(T86=$I87,$J87,IF(AND(T86&gt;=$J87,T86&lt;=$L87),T86+$M87,T86)))</f>
      </c>
      <c r="U87">
        <f>IF(OR(U86="",$K87=0),U86,IF(U86=$I87,$J87,IF(AND(U86&gt;=$J87,U86&lt;=$L87),U86+$M87,U86)))</f>
      </c>
      <c r="V87">
        <f>IF(OR(V86="",$K87=0),V86,IF(V86=$I87,$J87,IF(AND(V86&gt;=$J87,V86&lt;=$L87),V86+$M87,V86)))</f>
      </c>
      <c r="W87">
        <f>IF(OR(W86="",$K87=0),W86,IF(W86=$I87,$J87,IF(AND(W86&gt;=$J87,W86&lt;=$L87),W86+$M87,W86)))</f>
      </c>
      <c r="X87">
        <f>IF(OR(X86="",$K87=0),X86,IF(X86=$I87,$J87,IF(AND(X86&gt;=$J87,X86&lt;=$L87),X86+$M87,X86)))</f>
      </c>
      <c r="Y87">
        <f>IF(OR(Y86="",$K87=0),Y86,IF(Y86=$I87,$J87,IF(AND(Y86&gt;=$J87,Y86&lt;=$L87),Y86+$M87,Y86)))</f>
      </c>
      <c r="Z87">
        <f>IF(OR(Z86="",$K87=0),Z86,IF(Z86=$I87,$J87,IF(AND(Z86&gt;=$J87,Z86&lt;=$L87),Z86+$M87,Z86)))</f>
      </c>
      <c r="AA87">
        <f>IF(OR(AA86="",$K87=0),AA86,IF(AA86=$I87,$J87,IF(AND(AA86&gt;=$J87,AA86&lt;=$L87),AA86+$M87,AA86)))</f>
      </c>
      <c r="AB87">
        <f>IF(OR(AB86="",$K87=0),AB86,IF(AB86=$I87,$J87,IF(AND(AB86&gt;=$J87,AB86&lt;=$L87),AB86+$M87,AB86)))</f>
      </c>
      <c r="AC87">
        <f>IF(OR(AC86="",$K87=0),AC86,IF(AC86=$I87,$J87,IF(AND(AC86&gt;=$J87,AC86&lt;=$L87),AC86+$M87,AC86)))</f>
      </c>
      <c r="AD87">
        <f>IF(OR(AD86="",$K87=0),AD86,IF(AD86=$I87,$J87,IF(AND(AD86&gt;=$J87,AD86&lt;=$L87),AD86+$M87,AD86)))</f>
      </c>
      <c r="AE87">
        <f>IF(OR(AE86="",$K87=0),AE86,IF(AE86=$I87,$J87,IF(AND(AE86&gt;=$J87,AE86&lt;=$L87),AE86+$M87,AE86)))</f>
      </c>
      <c r="AF87">
        <f>IF(OR(AF86="",$K87=0),AF86,IF(AF86=$I87,$J87,IF(AND(AF86&gt;=$J87,AF86&lt;=$L87),AF86+$M87,AF86)))</f>
      </c>
      <c r="AG87">
        <f>IF(OR(AG86="",$K87=0),AG86,IF(AG86=$I87,$J87,IF(AND(AG86&gt;=$J87,AG86&lt;=$L87),AG86+$M87,AG86)))</f>
      </c>
      <c r="AH87">
        <f>IF(OR(AH86="",$K87=0),AH86,IF(AH86=$I87,$J87,IF(AND(AH86&gt;=$J87,AH86&lt;=$L87),AH86+$M87,AH86)))</f>
      </c>
      <c r="AI87">
        <f>IF(OR(AI86="",$K87=0),AI86,IF(AI86=$I87,$J87,IF(AND(AI86&gt;=$J87,AI86&lt;=$L87),AI86+$M87,AI86)))</f>
      </c>
      <c r="AJ87">
        <f>IF(OR(AJ86="",$K87=0),AJ86,IF(AJ86=$I87,$J87,IF(AND(AJ86&gt;=$J87,AJ86&lt;=$L87),AJ86+$M87,AJ86)))</f>
      </c>
      <c r="AK87">
        <f>IF(OR(AK86="",$K87=0),AK86,IF(AK86=$I87,$J87,IF(AND(AK86&gt;=$J87,AK86&lt;=$L87),AK86+$M87,AK86)))</f>
      </c>
      <c r="AL87">
        <f>IF(OR(AL86="",$K87=0),AL86,IF(AL86=$I87,$J87,IF(AND(AL86&gt;=$J87,AL86&lt;=$L87),AL86+$M87,AL86)))</f>
      </c>
      <c r="AM87">
        <f>IF(OR(AM86="",$K87=0),AM86,IF(AM86=$I87,$J87,IF(AND(AM86&gt;=$J87,AM86&lt;=$L87),AM86+$M87,AM86)))</f>
      </c>
      <c r="AN87">
        <f>IF(OR(AN86="",$K87=0),AN86,IF(AN86=$I87,$J87,IF(AND(AN86&gt;=$J87,AN86&lt;=$L87),AN86+$M87,AN86)))</f>
      </c>
      <c r="AO87">
        <f>IF(OR(AO86="",$K87=0),AO86,IF(AO86=$I87,$J87,IF(AND(AO86&gt;=$J87,AO86&lt;=$L87),AO86+$M87,AO86)))</f>
      </c>
      <c r="AP87">
        <f>IF(OR(AP86="",$K87=0),AP86,IF(AP86=$I87,$J87,IF(AND(AP86&gt;=$J87,AP86&lt;=$L87),AP86+$M87,AP86)))</f>
      </c>
      <c r="AQ87">
        <f>IF(OR(AQ86="",$K87=0),AQ86,IF(AQ86=$I87,$J87,IF(AND(AQ86&gt;=$J87,AQ86&lt;=$L87),AQ86+$M87,AQ86)))</f>
      </c>
      <c r="AR87">
        <f>IF(OR(AR86="",$K87=0),AR86,IF(AR86=$I87,$J87,IF(AND(AR86&gt;=$J87,AR86&lt;=$L87),AR86+$M87,AR86)))</f>
      </c>
      <c r="AS87">
        <f>IF(OR(AS86="",$K87=0),AS86,IF(AS86=$I87,$J87,IF(AND(AS86&gt;=$J87,AS86&lt;=$L87),AS86+$M87,AS86)))</f>
      </c>
      <c r="AT87">
        <f>IF(OR(AT86="",$K87=0),AT86,IF(AT86=$I87,$J87,IF(AND(AT86&gt;=$J87,AT86&lt;=$L87),AT86+$M87,AT86)))</f>
      </c>
      <c r="AU87">
        <f>IF(OR(AU86="",$K87=0),AU86,IF(AU86=$I87,$J87,IF(AND(AU86&gt;=$J87,AU86&lt;=$L87),AU86+$M87,AU86)))</f>
      </c>
      <c r="AV87">
        <f>IF(OR(AV86="",$K87=0),AV86,IF(AV86=$I87,$J87,IF(AND(AV86&gt;=$J87,AV86&lt;=$L87),AV86+$M87,AV86)))</f>
      </c>
      <c r="AW87">
        <f>IF(OR(AW86="",$K87=0),AW86,IF(AW86=$I87,$J87,IF(AND(AW86&gt;=$J87,AW86&lt;=$L87),AW86+$M87,AW86)))</f>
      </c>
      <c r="AX87">
        <f>IF(OR(AX86="",$K87=0),AX86,IF(AX86=$I87,$J87,IF(AND(AX86&gt;=$J87,AX86&lt;=$L87),AX86+$M87,AX86)))</f>
      </c>
      <c r="AY87">
        <f>IF(OR(AY86="",$K87=0),AY86,IF(AY86=$I87,$J87,IF(AND(AY86&gt;=$J87,AY86&lt;=$L87),AY86+$M87,AY86)))</f>
      </c>
      <c r="AZ87">
        <f>IF(OR(AZ86="",$K87=0),AZ86,IF(AZ86=$I87,$J87,IF(AND(AZ86&gt;=$J87,AZ86&lt;=$L87),AZ86+$M87,AZ86)))</f>
      </c>
      <c r="BA87">
        <f>IF(OR(BA86="",$K87=0),BA86,IF(BA86=$I87,$J87,IF(AND(BA86&gt;=$J87,BA86&lt;=$L87),BA86+$M87,BA86)))</f>
      </c>
    </row>
    <row r="88" ht="20" customHeight="1">
      <c r="A88" s="9">
        <v>83</v>
      </c>
      <c r="B88" s="25"/>
      <c r="C88" s="26"/>
      <c r="D88" s="26"/>
      <c r="E88" s="26"/>
      <c r="F88" s="26"/>
      <c r="G88" s="27">
        <f>IF(AND($C88="",$D88=""),"",IF(OR($C88="",$D88=""),"Type both players",IF(OR($I88="",$J88=""),"A name is not on the Players tab",IF($C88=$D88,"The same player twice",IF($I88&lt;$J88,"Challenges go up the ladder, so nothing moved",IF($I88-$J88&gt;Settings!$C$5,"More than "&amp;Settings!$C$5&amp;" places up, so nothing moved",IF($E88="","To play",IF($E88="Defender",$D88&amp;" stays at "&amp;$J88,IF((Settings!$C$6="Swap places"),$C88&amp;" and "&amp;$D88&amp;" swap places",$C88&amp;" moves up to "&amp;$J88)))))))))</f>
      </c>
      <c r="I88">
        <f>IF($C88="","",IFERROR(INDEX($N$87:$BA$87,1,MATCH($C88,Players!$B$6:$B$45,0)),""))</f>
      </c>
      <c r="J88">
        <f>IF($D88="","",IFERROR(INDEX($N$87:$BA$87,1,MATCH($D88,Players!$B$6:$B$45,0)),""))</f>
      </c>
      <c r="K88">
        <f>IF(AND($E88="Challenger",ISNUMBER($I88),ISNUMBER($J88),$C88&lt;&gt;$D88),IF(AND($I88&gt;$J88,$I88-$J88&lt;=Settings!$C$5),1,0),0)</f>
      </c>
      <c r="L88">
        <f>IF($K88=0,"",IF((Settings!$C$6="Swap places"),$J88,$I88-1))</f>
      </c>
      <c r="M88">
        <f>IF($K88=0,"",IF((Settings!$C$6="Swap places"),$I88-$J88,1))</f>
      </c>
      <c r="N88">
        <f>IF(OR(N87="",$K88=0),N87,IF(N87=$I88,$J88,IF(AND(N87&gt;=$J88,N87&lt;=$L88),N87+$M88,N87)))</f>
      </c>
      <c r="O88">
        <f>IF(OR(O87="",$K88=0),O87,IF(O87=$I88,$J88,IF(AND(O87&gt;=$J88,O87&lt;=$L88),O87+$M88,O87)))</f>
      </c>
      <c r="P88">
        <f>IF(OR(P87="",$K88=0),P87,IF(P87=$I88,$J88,IF(AND(P87&gt;=$J88,P87&lt;=$L88),P87+$M88,P87)))</f>
      </c>
      <c r="Q88">
        <f>IF(OR(Q87="",$K88=0),Q87,IF(Q87=$I88,$J88,IF(AND(Q87&gt;=$J88,Q87&lt;=$L88),Q87+$M88,Q87)))</f>
      </c>
      <c r="R88">
        <f>IF(OR(R87="",$K88=0),R87,IF(R87=$I88,$J88,IF(AND(R87&gt;=$J88,R87&lt;=$L88),R87+$M88,R87)))</f>
      </c>
      <c r="S88">
        <f>IF(OR(S87="",$K88=0),S87,IF(S87=$I88,$J88,IF(AND(S87&gt;=$J88,S87&lt;=$L88),S87+$M88,S87)))</f>
      </c>
      <c r="T88">
        <f>IF(OR(T87="",$K88=0),T87,IF(T87=$I88,$J88,IF(AND(T87&gt;=$J88,T87&lt;=$L88),T87+$M88,T87)))</f>
      </c>
      <c r="U88">
        <f>IF(OR(U87="",$K88=0),U87,IF(U87=$I88,$J88,IF(AND(U87&gt;=$J88,U87&lt;=$L88),U87+$M88,U87)))</f>
      </c>
      <c r="V88">
        <f>IF(OR(V87="",$K88=0),V87,IF(V87=$I88,$J88,IF(AND(V87&gt;=$J88,V87&lt;=$L88),V87+$M88,V87)))</f>
      </c>
      <c r="W88">
        <f>IF(OR(W87="",$K88=0),W87,IF(W87=$I88,$J88,IF(AND(W87&gt;=$J88,W87&lt;=$L88),W87+$M88,W87)))</f>
      </c>
      <c r="X88">
        <f>IF(OR(X87="",$K88=0),X87,IF(X87=$I88,$J88,IF(AND(X87&gt;=$J88,X87&lt;=$L88),X87+$M88,X87)))</f>
      </c>
      <c r="Y88">
        <f>IF(OR(Y87="",$K88=0),Y87,IF(Y87=$I88,$J88,IF(AND(Y87&gt;=$J88,Y87&lt;=$L88),Y87+$M88,Y87)))</f>
      </c>
      <c r="Z88">
        <f>IF(OR(Z87="",$K88=0),Z87,IF(Z87=$I88,$J88,IF(AND(Z87&gt;=$J88,Z87&lt;=$L88),Z87+$M88,Z87)))</f>
      </c>
      <c r="AA88">
        <f>IF(OR(AA87="",$K88=0),AA87,IF(AA87=$I88,$J88,IF(AND(AA87&gt;=$J88,AA87&lt;=$L88),AA87+$M88,AA87)))</f>
      </c>
      <c r="AB88">
        <f>IF(OR(AB87="",$K88=0),AB87,IF(AB87=$I88,$J88,IF(AND(AB87&gt;=$J88,AB87&lt;=$L88),AB87+$M88,AB87)))</f>
      </c>
      <c r="AC88">
        <f>IF(OR(AC87="",$K88=0),AC87,IF(AC87=$I88,$J88,IF(AND(AC87&gt;=$J88,AC87&lt;=$L88),AC87+$M88,AC87)))</f>
      </c>
      <c r="AD88">
        <f>IF(OR(AD87="",$K88=0),AD87,IF(AD87=$I88,$J88,IF(AND(AD87&gt;=$J88,AD87&lt;=$L88),AD87+$M88,AD87)))</f>
      </c>
      <c r="AE88">
        <f>IF(OR(AE87="",$K88=0),AE87,IF(AE87=$I88,$J88,IF(AND(AE87&gt;=$J88,AE87&lt;=$L88),AE87+$M88,AE87)))</f>
      </c>
      <c r="AF88">
        <f>IF(OR(AF87="",$K88=0),AF87,IF(AF87=$I88,$J88,IF(AND(AF87&gt;=$J88,AF87&lt;=$L88),AF87+$M88,AF87)))</f>
      </c>
      <c r="AG88">
        <f>IF(OR(AG87="",$K88=0),AG87,IF(AG87=$I88,$J88,IF(AND(AG87&gt;=$J88,AG87&lt;=$L88),AG87+$M88,AG87)))</f>
      </c>
      <c r="AH88">
        <f>IF(OR(AH87="",$K88=0),AH87,IF(AH87=$I88,$J88,IF(AND(AH87&gt;=$J88,AH87&lt;=$L88),AH87+$M88,AH87)))</f>
      </c>
      <c r="AI88">
        <f>IF(OR(AI87="",$K88=0),AI87,IF(AI87=$I88,$J88,IF(AND(AI87&gt;=$J88,AI87&lt;=$L88),AI87+$M88,AI87)))</f>
      </c>
      <c r="AJ88">
        <f>IF(OR(AJ87="",$K88=0),AJ87,IF(AJ87=$I88,$J88,IF(AND(AJ87&gt;=$J88,AJ87&lt;=$L88),AJ87+$M88,AJ87)))</f>
      </c>
      <c r="AK88">
        <f>IF(OR(AK87="",$K88=0),AK87,IF(AK87=$I88,$J88,IF(AND(AK87&gt;=$J88,AK87&lt;=$L88),AK87+$M88,AK87)))</f>
      </c>
      <c r="AL88">
        <f>IF(OR(AL87="",$K88=0),AL87,IF(AL87=$I88,$J88,IF(AND(AL87&gt;=$J88,AL87&lt;=$L88),AL87+$M88,AL87)))</f>
      </c>
      <c r="AM88">
        <f>IF(OR(AM87="",$K88=0),AM87,IF(AM87=$I88,$J88,IF(AND(AM87&gt;=$J88,AM87&lt;=$L88),AM87+$M88,AM87)))</f>
      </c>
      <c r="AN88">
        <f>IF(OR(AN87="",$K88=0),AN87,IF(AN87=$I88,$J88,IF(AND(AN87&gt;=$J88,AN87&lt;=$L88),AN87+$M88,AN87)))</f>
      </c>
      <c r="AO88">
        <f>IF(OR(AO87="",$K88=0),AO87,IF(AO87=$I88,$J88,IF(AND(AO87&gt;=$J88,AO87&lt;=$L88),AO87+$M88,AO87)))</f>
      </c>
      <c r="AP88">
        <f>IF(OR(AP87="",$K88=0),AP87,IF(AP87=$I88,$J88,IF(AND(AP87&gt;=$J88,AP87&lt;=$L88),AP87+$M88,AP87)))</f>
      </c>
      <c r="AQ88">
        <f>IF(OR(AQ87="",$K88=0),AQ87,IF(AQ87=$I88,$J88,IF(AND(AQ87&gt;=$J88,AQ87&lt;=$L88),AQ87+$M88,AQ87)))</f>
      </c>
      <c r="AR88">
        <f>IF(OR(AR87="",$K88=0),AR87,IF(AR87=$I88,$J88,IF(AND(AR87&gt;=$J88,AR87&lt;=$L88),AR87+$M88,AR87)))</f>
      </c>
      <c r="AS88">
        <f>IF(OR(AS87="",$K88=0),AS87,IF(AS87=$I88,$J88,IF(AND(AS87&gt;=$J88,AS87&lt;=$L88),AS87+$M88,AS87)))</f>
      </c>
      <c r="AT88">
        <f>IF(OR(AT87="",$K88=0),AT87,IF(AT87=$I88,$J88,IF(AND(AT87&gt;=$J88,AT87&lt;=$L88),AT87+$M88,AT87)))</f>
      </c>
      <c r="AU88">
        <f>IF(OR(AU87="",$K88=0),AU87,IF(AU87=$I88,$J88,IF(AND(AU87&gt;=$J88,AU87&lt;=$L88),AU87+$M88,AU87)))</f>
      </c>
      <c r="AV88">
        <f>IF(OR(AV87="",$K88=0),AV87,IF(AV87=$I88,$J88,IF(AND(AV87&gt;=$J88,AV87&lt;=$L88),AV87+$M88,AV87)))</f>
      </c>
      <c r="AW88">
        <f>IF(OR(AW87="",$K88=0),AW87,IF(AW87=$I88,$J88,IF(AND(AW87&gt;=$J88,AW87&lt;=$L88),AW87+$M88,AW87)))</f>
      </c>
      <c r="AX88">
        <f>IF(OR(AX87="",$K88=0),AX87,IF(AX87=$I88,$J88,IF(AND(AX87&gt;=$J88,AX87&lt;=$L88),AX87+$M88,AX87)))</f>
      </c>
      <c r="AY88">
        <f>IF(OR(AY87="",$K88=0),AY87,IF(AY87=$I88,$J88,IF(AND(AY87&gt;=$J88,AY87&lt;=$L88),AY87+$M88,AY87)))</f>
      </c>
      <c r="AZ88">
        <f>IF(OR(AZ87="",$K88=0),AZ87,IF(AZ87=$I88,$J88,IF(AND(AZ87&gt;=$J88,AZ87&lt;=$L88),AZ87+$M88,AZ87)))</f>
      </c>
      <c r="BA88">
        <f>IF(OR(BA87="",$K88=0),BA87,IF(BA87=$I88,$J88,IF(AND(BA87&gt;=$J88,BA87&lt;=$L88),BA87+$M88,BA87)))</f>
      </c>
    </row>
    <row r="89" ht="20" customHeight="1">
      <c r="A89" s="9">
        <v>84</v>
      </c>
      <c r="B89" s="25"/>
      <c r="C89" s="26"/>
      <c r="D89" s="26"/>
      <c r="E89" s="26"/>
      <c r="F89" s="26"/>
      <c r="G89" s="27">
        <f>IF(AND($C89="",$D89=""),"",IF(OR($C89="",$D89=""),"Type both players",IF(OR($I89="",$J89=""),"A name is not on the Players tab",IF($C89=$D89,"The same player twice",IF($I89&lt;$J89,"Challenges go up the ladder, so nothing moved",IF($I89-$J89&gt;Settings!$C$5,"More than "&amp;Settings!$C$5&amp;" places up, so nothing moved",IF($E89="","To play",IF($E89="Defender",$D89&amp;" stays at "&amp;$J89,IF((Settings!$C$6="Swap places"),$C89&amp;" and "&amp;$D89&amp;" swap places",$C89&amp;" moves up to "&amp;$J89)))))))))</f>
      </c>
      <c r="I89">
        <f>IF($C89="","",IFERROR(INDEX($N$88:$BA$88,1,MATCH($C89,Players!$B$6:$B$45,0)),""))</f>
      </c>
      <c r="J89">
        <f>IF($D89="","",IFERROR(INDEX($N$88:$BA$88,1,MATCH($D89,Players!$B$6:$B$45,0)),""))</f>
      </c>
      <c r="K89">
        <f>IF(AND($E89="Challenger",ISNUMBER($I89),ISNUMBER($J89),$C89&lt;&gt;$D89),IF(AND($I89&gt;$J89,$I89-$J89&lt;=Settings!$C$5),1,0),0)</f>
      </c>
      <c r="L89">
        <f>IF($K89=0,"",IF((Settings!$C$6="Swap places"),$J89,$I89-1))</f>
      </c>
      <c r="M89">
        <f>IF($K89=0,"",IF((Settings!$C$6="Swap places"),$I89-$J89,1))</f>
      </c>
      <c r="N89">
        <f>IF(OR(N88="",$K89=0),N88,IF(N88=$I89,$J89,IF(AND(N88&gt;=$J89,N88&lt;=$L89),N88+$M89,N88)))</f>
      </c>
      <c r="O89">
        <f>IF(OR(O88="",$K89=0),O88,IF(O88=$I89,$J89,IF(AND(O88&gt;=$J89,O88&lt;=$L89),O88+$M89,O88)))</f>
      </c>
      <c r="P89">
        <f>IF(OR(P88="",$K89=0),P88,IF(P88=$I89,$J89,IF(AND(P88&gt;=$J89,P88&lt;=$L89),P88+$M89,P88)))</f>
      </c>
      <c r="Q89">
        <f>IF(OR(Q88="",$K89=0),Q88,IF(Q88=$I89,$J89,IF(AND(Q88&gt;=$J89,Q88&lt;=$L89),Q88+$M89,Q88)))</f>
      </c>
      <c r="R89">
        <f>IF(OR(R88="",$K89=0),R88,IF(R88=$I89,$J89,IF(AND(R88&gt;=$J89,R88&lt;=$L89),R88+$M89,R88)))</f>
      </c>
      <c r="S89">
        <f>IF(OR(S88="",$K89=0),S88,IF(S88=$I89,$J89,IF(AND(S88&gt;=$J89,S88&lt;=$L89),S88+$M89,S88)))</f>
      </c>
      <c r="T89">
        <f>IF(OR(T88="",$K89=0),T88,IF(T88=$I89,$J89,IF(AND(T88&gt;=$J89,T88&lt;=$L89),T88+$M89,T88)))</f>
      </c>
      <c r="U89">
        <f>IF(OR(U88="",$K89=0),U88,IF(U88=$I89,$J89,IF(AND(U88&gt;=$J89,U88&lt;=$L89),U88+$M89,U88)))</f>
      </c>
      <c r="V89">
        <f>IF(OR(V88="",$K89=0),V88,IF(V88=$I89,$J89,IF(AND(V88&gt;=$J89,V88&lt;=$L89),V88+$M89,V88)))</f>
      </c>
      <c r="W89">
        <f>IF(OR(W88="",$K89=0),W88,IF(W88=$I89,$J89,IF(AND(W88&gt;=$J89,W88&lt;=$L89),W88+$M89,W88)))</f>
      </c>
      <c r="X89">
        <f>IF(OR(X88="",$K89=0),X88,IF(X88=$I89,$J89,IF(AND(X88&gt;=$J89,X88&lt;=$L89),X88+$M89,X88)))</f>
      </c>
      <c r="Y89">
        <f>IF(OR(Y88="",$K89=0),Y88,IF(Y88=$I89,$J89,IF(AND(Y88&gt;=$J89,Y88&lt;=$L89),Y88+$M89,Y88)))</f>
      </c>
      <c r="Z89">
        <f>IF(OR(Z88="",$K89=0),Z88,IF(Z88=$I89,$J89,IF(AND(Z88&gt;=$J89,Z88&lt;=$L89),Z88+$M89,Z88)))</f>
      </c>
      <c r="AA89">
        <f>IF(OR(AA88="",$K89=0),AA88,IF(AA88=$I89,$J89,IF(AND(AA88&gt;=$J89,AA88&lt;=$L89),AA88+$M89,AA88)))</f>
      </c>
      <c r="AB89">
        <f>IF(OR(AB88="",$K89=0),AB88,IF(AB88=$I89,$J89,IF(AND(AB88&gt;=$J89,AB88&lt;=$L89),AB88+$M89,AB88)))</f>
      </c>
      <c r="AC89">
        <f>IF(OR(AC88="",$K89=0),AC88,IF(AC88=$I89,$J89,IF(AND(AC88&gt;=$J89,AC88&lt;=$L89),AC88+$M89,AC88)))</f>
      </c>
      <c r="AD89">
        <f>IF(OR(AD88="",$K89=0),AD88,IF(AD88=$I89,$J89,IF(AND(AD88&gt;=$J89,AD88&lt;=$L89),AD88+$M89,AD88)))</f>
      </c>
      <c r="AE89">
        <f>IF(OR(AE88="",$K89=0),AE88,IF(AE88=$I89,$J89,IF(AND(AE88&gt;=$J89,AE88&lt;=$L89),AE88+$M89,AE88)))</f>
      </c>
      <c r="AF89">
        <f>IF(OR(AF88="",$K89=0),AF88,IF(AF88=$I89,$J89,IF(AND(AF88&gt;=$J89,AF88&lt;=$L89),AF88+$M89,AF88)))</f>
      </c>
      <c r="AG89">
        <f>IF(OR(AG88="",$K89=0),AG88,IF(AG88=$I89,$J89,IF(AND(AG88&gt;=$J89,AG88&lt;=$L89),AG88+$M89,AG88)))</f>
      </c>
      <c r="AH89">
        <f>IF(OR(AH88="",$K89=0),AH88,IF(AH88=$I89,$J89,IF(AND(AH88&gt;=$J89,AH88&lt;=$L89),AH88+$M89,AH88)))</f>
      </c>
      <c r="AI89">
        <f>IF(OR(AI88="",$K89=0),AI88,IF(AI88=$I89,$J89,IF(AND(AI88&gt;=$J89,AI88&lt;=$L89),AI88+$M89,AI88)))</f>
      </c>
      <c r="AJ89">
        <f>IF(OR(AJ88="",$K89=0),AJ88,IF(AJ88=$I89,$J89,IF(AND(AJ88&gt;=$J89,AJ88&lt;=$L89),AJ88+$M89,AJ88)))</f>
      </c>
      <c r="AK89">
        <f>IF(OR(AK88="",$K89=0),AK88,IF(AK88=$I89,$J89,IF(AND(AK88&gt;=$J89,AK88&lt;=$L89),AK88+$M89,AK88)))</f>
      </c>
      <c r="AL89">
        <f>IF(OR(AL88="",$K89=0),AL88,IF(AL88=$I89,$J89,IF(AND(AL88&gt;=$J89,AL88&lt;=$L89),AL88+$M89,AL88)))</f>
      </c>
      <c r="AM89">
        <f>IF(OR(AM88="",$K89=0),AM88,IF(AM88=$I89,$J89,IF(AND(AM88&gt;=$J89,AM88&lt;=$L89),AM88+$M89,AM88)))</f>
      </c>
      <c r="AN89">
        <f>IF(OR(AN88="",$K89=0),AN88,IF(AN88=$I89,$J89,IF(AND(AN88&gt;=$J89,AN88&lt;=$L89),AN88+$M89,AN88)))</f>
      </c>
      <c r="AO89">
        <f>IF(OR(AO88="",$K89=0),AO88,IF(AO88=$I89,$J89,IF(AND(AO88&gt;=$J89,AO88&lt;=$L89),AO88+$M89,AO88)))</f>
      </c>
      <c r="AP89">
        <f>IF(OR(AP88="",$K89=0),AP88,IF(AP88=$I89,$J89,IF(AND(AP88&gt;=$J89,AP88&lt;=$L89),AP88+$M89,AP88)))</f>
      </c>
      <c r="AQ89">
        <f>IF(OR(AQ88="",$K89=0),AQ88,IF(AQ88=$I89,$J89,IF(AND(AQ88&gt;=$J89,AQ88&lt;=$L89),AQ88+$M89,AQ88)))</f>
      </c>
      <c r="AR89">
        <f>IF(OR(AR88="",$K89=0),AR88,IF(AR88=$I89,$J89,IF(AND(AR88&gt;=$J89,AR88&lt;=$L89),AR88+$M89,AR88)))</f>
      </c>
      <c r="AS89">
        <f>IF(OR(AS88="",$K89=0),AS88,IF(AS88=$I89,$J89,IF(AND(AS88&gt;=$J89,AS88&lt;=$L89),AS88+$M89,AS88)))</f>
      </c>
      <c r="AT89">
        <f>IF(OR(AT88="",$K89=0),AT88,IF(AT88=$I89,$J89,IF(AND(AT88&gt;=$J89,AT88&lt;=$L89),AT88+$M89,AT88)))</f>
      </c>
      <c r="AU89">
        <f>IF(OR(AU88="",$K89=0),AU88,IF(AU88=$I89,$J89,IF(AND(AU88&gt;=$J89,AU88&lt;=$L89),AU88+$M89,AU88)))</f>
      </c>
      <c r="AV89">
        <f>IF(OR(AV88="",$K89=0),AV88,IF(AV88=$I89,$J89,IF(AND(AV88&gt;=$J89,AV88&lt;=$L89),AV88+$M89,AV88)))</f>
      </c>
      <c r="AW89">
        <f>IF(OR(AW88="",$K89=0),AW88,IF(AW88=$I89,$J89,IF(AND(AW88&gt;=$J89,AW88&lt;=$L89),AW88+$M89,AW88)))</f>
      </c>
      <c r="AX89">
        <f>IF(OR(AX88="",$K89=0),AX88,IF(AX88=$I89,$J89,IF(AND(AX88&gt;=$J89,AX88&lt;=$L89),AX88+$M89,AX88)))</f>
      </c>
      <c r="AY89">
        <f>IF(OR(AY88="",$K89=0),AY88,IF(AY88=$I89,$J89,IF(AND(AY88&gt;=$J89,AY88&lt;=$L89),AY88+$M89,AY88)))</f>
      </c>
      <c r="AZ89">
        <f>IF(OR(AZ88="",$K89=0),AZ88,IF(AZ88=$I89,$J89,IF(AND(AZ88&gt;=$J89,AZ88&lt;=$L89),AZ88+$M89,AZ88)))</f>
      </c>
      <c r="BA89">
        <f>IF(OR(BA88="",$K89=0),BA88,IF(BA88=$I89,$J89,IF(AND(BA88&gt;=$J89,BA88&lt;=$L89),BA88+$M89,BA88)))</f>
      </c>
    </row>
    <row r="90" ht="20" customHeight="1">
      <c r="A90" s="9">
        <v>85</v>
      </c>
      <c r="B90" s="25"/>
      <c r="C90" s="26"/>
      <c r="D90" s="26"/>
      <c r="E90" s="26"/>
      <c r="F90" s="26"/>
      <c r="G90" s="27">
        <f>IF(AND($C90="",$D90=""),"",IF(OR($C90="",$D90=""),"Type both players",IF(OR($I90="",$J90=""),"A name is not on the Players tab",IF($C90=$D90,"The same player twice",IF($I90&lt;$J90,"Challenges go up the ladder, so nothing moved",IF($I90-$J90&gt;Settings!$C$5,"More than "&amp;Settings!$C$5&amp;" places up, so nothing moved",IF($E90="","To play",IF($E90="Defender",$D90&amp;" stays at "&amp;$J90,IF((Settings!$C$6="Swap places"),$C90&amp;" and "&amp;$D90&amp;" swap places",$C90&amp;" moves up to "&amp;$J90)))))))))</f>
      </c>
      <c r="I90">
        <f>IF($C90="","",IFERROR(INDEX($N$89:$BA$89,1,MATCH($C90,Players!$B$6:$B$45,0)),""))</f>
      </c>
      <c r="J90">
        <f>IF($D90="","",IFERROR(INDEX($N$89:$BA$89,1,MATCH($D90,Players!$B$6:$B$45,0)),""))</f>
      </c>
      <c r="K90">
        <f>IF(AND($E90="Challenger",ISNUMBER($I90),ISNUMBER($J90),$C90&lt;&gt;$D90),IF(AND($I90&gt;$J90,$I90-$J90&lt;=Settings!$C$5),1,0),0)</f>
      </c>
      <c r="L90">
        <f>IF($K90=0,"",IF((Settings!$C$6="Swap places"),$J90,$I90-1))</f>
      </c>
      <c r="M90">
        <f>IF($K90=0,"",IF((Settings!$C$6="Swap places"),$I90-$J90,1))</f>
      </c>
      <c r="N90">
        <f>IF(OR(N89="",$K90=0),N89,IF(N89=$I90,$J90,IF(AND(N89&gt;=$J90,N89&lt;=$L90),N89+$M90,N89)))</f>
      </c>
      <c r="O90">
        <f>IF(OR(O89="",$K90=0),O89,IF(O89=$I90,$J90,IF(AND(O89&gt;=$J90,O89&lt;=$L90),O89+$M90,O89)))</f>
      </c>
      <c r="P90">
        <f>IF(OR(P89="",$K90=0),P89,IF(P89=$I90,$J90,IF(AND(P89&gt;=$J90,P89&lt;=$L90),P89+$M90,P89)))</f>
      </c>
      <c r="Q90">
        <f>IF(OR(Q89="",$K90=0),Q89,IF(Q89=$I90,$J90,IF(AND(Q89&gt;=$J90,Q89&lt;=$L90),Q89+$M90,Q89)))</f>
      </c>
      <c r="R90">
        <f>IF(OR(R89="",$K90=0),R89,IF(R89=$I90,$J90,IF(AND(R89&gt;=$J90,R89&lt;=$L90),R89+$M90,R89)))</f>
      </c>
      <c r="S90">
        <f>IF(OR(S89="",$K90=0),S89,IF(S89=$I90,$J90,IF(AND(S89&gt;=$J90,S89&lt;=$L90),S89+$M90,S89)))</f>
      </c>
      <c r="T90">
        <f>IF(OR(T89="",$K90=0),T89,IF(T89=$I90,$J90,IF(AND(T89&gt;=$J90,T89&lt;=$L90),T89+$M90,T89)))</f>
      </c>
      <c r="U90">
        <f>IF(OR(U89="",$K90=0),U89,IF(U89=$I90,$J90,IF(AND(U89&gt;=$J90,U89&lt;=$L90),U89+$M90,U89)))</f>
      </c>
      <c r="V90">
        <f>IF(OR(V89="",$K90=0),V89,IF(V89=$I90,$J90,IF(AND(V89&gt;=$J90,V89&lt;=$L90),V89+$M90,V89)))</f>
      </c>
      <c r="W90">
        <f>IF(OR(W89="",$K90=0),W89,IF(W89=$I90,$J90,IF(AND(W89&gt;=$J90,W89&lt;=$L90),W89+$M90,W89)))</f>
      </c>
      <c r="X90">
        <f>IF(OR(X89="",$K90=0),X89,IF(X89=$I90,$J90,IF(AND(X89&gt;=$J90,X89&lt;=$L90),X89+$M90,X89)))</f>
      </c>
      <c r="Y90">
        <f>IF(OR(Y89="",$K90=0),Y89,IF(Y89=$I90,$J90,IF(AND(Y89&gt;=$J90,Y89&lt;=$L90),Y89+$M90,Y89)))</f>
      </c>
      <c r="Z90">
        <f>IF(OR(Z89="",$K90=0),Z89,IF(Z89=$I90,$J90,IF(AND(Z89&gt;=$J90,Z89&lt;=$L90),Z89+$M90,Z89)))</f>
      </c>
      <c r="AA90">
        <f>IF(OR(AA89="",$K90=0),AA89,IF(AA89=$I90,$J90,IF(AND(AA89&gt;=$J90,AA89&lt;=$L90),AA89+$M90,AA89)))</f>
      </c>
      <c r="AB90">
        <f>IF(OR(AB89="",$K90=0),AB89,IF(AB89=$I90,$J90,IF(AND(AB89&gt;=$J90,AB89&lt;=$L90),AB89+$M90,AB89)))</f>
      </c>
      <c r="AC90">
        <f>IF(OR(AC89="",$K90=0),AC89,IF(AC89=$I90,$J90,IF(AND(AC89&gt;=$J90,AC89&lt;=$L90),AC89+$M90,AC89)))</f>
      </c>
      <c r="AD90">
        <f>IF(OR(AD89="",$K90=0),AD89,IF(AD89=$I90,$J90,IF(AND(AD89&gt;=$J90,AD89&lt;=$L90),AD89+$M90,AD89)))</f>
      </c>
      <c r="AE90">
        <f>IF(OR(AE89="",$K90=0),AE89,IF(AE89=$I90,$J90,IF(AND(AE89&gt;=$J90,AE89&lt;=$L90),AE89+$M90,AE89)))</f>
      </c>
      <c r="AF90">
        <f>IF(OR(AF89="",$K90=0),AF89,IF(AF89=$I90,$J90,IF(AND(AF89&gt;=$J90,AF89&lt;=$L90),AF89+$M90,AF89)))</f>
      </c>
      <c r="AG90">
        <f>IF(OR(AG89="",$K90=0),AG89,IF(AG89=$I90,$J90,IF(AND(AG89&gt;=$J90,AG89&lt;=$L90),AG89+$M90,AG89)))</f>
      </c>
      <c r="AH90">
        <f>IF(OR(AH89="",$K90=0),AH89,IF(AH89=$I90,$J90,IF(AND(AH89&gt;=$J90,AH89&lt;=$L90),AH89+$M90,AH89)))</f>
      </c>
      <c r="AI90">
        <f>IF(OR(AI89="",$K90=0),AI89,IF(AI89=$I90,$J90,IF(AND(AI89&gt;=$J90,AI89&lt;=$L90),AI89+$M90,AI89)))</f>
      </c>
      <c r="AJ90">
        <f>IF(OR(AJ89="",$K90=0),AJ89,IF(AJ89=$I90,$J90,IF(AND(AJ89&gt;=$J90,AJ89&lt;=$L90),AJ89+$M90,AJ89)))</f>
      </c>
      <c r="AK90">
        <f>IF(OR(AK89="",$K90=0),AK89,IF(AK89=$I90,$J90,IF(AND(AK89&gt;=$J90,AK89&lt;=$L90),AK89+$M90,AK89)))</f>
      </c>
      <c r="AL90">
        <f>IF(OR(AL89="",$K90=0),AL89,IF(AL89=$I90,$J90,IF(AND(AL89&gt;=$J90,AL89&lt;=$L90),AL89+$M90,AL89)))</f>
      </c>
      <c r="AM90">
        <f>IF(OR(AM89="",$K90=0),AM89,IF(AM89=$I90,$J90,IF(AND(AM89&gt;=$J90,AM89&lt;=$L90),AM89+$M90,AM89)))</f>
      </c>
      <c r="AN90">
        <f>IF(OR(AN89="",$K90=0),AN89,IF(AN89=$I90,$J90,IF(AND(AN89&gt;=$J90,AN89&lt;=$L90),AN89+$M90,AN89)))</f>
      </c>
      <c r="AO90">
        <f>IF(OR(AO89="",$K90=0),AO89,IF(AO89=$I90,$J90,IF(AND(AO89&gt;=$J90,AO89&lt;=$L90),AO89+$M90,AO89)))</f>
      </c>
      <c r="AP90">
        <f>IF(OR(AP89="",$K90=0),AP89,IF(AP89=$I90,$J90,IF(AND(AP89&gt;=$J90,AP89&lt;=$L90),AP89+$M90,AP89)))</f>
      </c>
      <c r="AQ90">
        <f>IF(OR(AQ89="",$K90=0),AQ89,IF(AQ89=$I90,$J90,IF(AND(AQ89&gt;=$J90,AQ89&lt;=$L90),AQ89+$M90,AQ89)))</f>
      </c>
      <c r="AR90">
        <f>IF(OR(AR89="",$K90=0),AR89,IF(AR89=$I90,$J90,IF(AND(AR89&gt;=$J90,AR89&lt;=$L90),AR89+$M90,AR89)))</f>
      </c>
      <c r="AS90">
        <f>IF(OR(AS89="",$K90=0),AS89,IF(AS89=$I90,$J90,IF(AND(AS89&gt;=$J90,AS89&lt;=$L90),AS89+$M90,AS89)))</f>
      </c>
      <c r="AT90">
        <f>IF(OR(AT89="",$K90=0),AT89,IF(AT89=$I90,$J90,IF(AND(AT89&gt;=$J90,AT89&lt;=$L90),AT89+$M90,AT89)))</f>
      </c>
      <c r="AU90">
        <f>IF(OR(AU89="",$K90=0),AU89,IF(AU89=$I90,$J90,IF(AND(AU89&gt;=$J90,AU89&lt;=$L90),AU89+$M90,AU89)))</f>
      </c>
      <c r="AV90">
        <f>IF(OR(AV89="",$K90=0),AV89,IF(AV89=$I90,$J90,IF(AND(AV89&gt;=$J90,AV89&lt;=$L90),AV89+$M90,AV89)))</f>
      </c>
      <c r="AW90">
        <f>IF(OR(AW89="",$K90=0),AW89,IF(AW89=$I90,$J90,IF(AND(AW89&gt;=$J90,AW89&lt;=$L90),AW89+$M90,AW89)))</f>
      </c>
      <c r="AX90">
        <f>IF(OR(AX89="",$K90=0),AX89,IF(AX89=$I90,$J90,IF(AND(AX89&gt;=$J90,AX89&lt;=$L90),AX89+$M90,AX89)))</f>
      </c>
      <c r="AY90">
        <f>IF(OR(AY89="",$K90=0),AY89,IF(AY89=$I90,$J90,IF(AND(AY89&gt;=$J90,AY89&lt;=$L90),AY89+$M90,AY89)))</f>
      </c>
      <c r="AZ90">
        <f>IF(OR(AZ89="",$K90=0),AZ89,IF(AZ89=$I90,$J90,IF(AND(AZ89&gt;=$J90,AZ89&lt;=$L90),AZ89+$M90,AZ89)))</f>
      </c>
      <c r="BA90">
        <f>IF(OR(BA89="",$K90=0),BA89,IF(BA89=$I90,$J90,IF(AND(BA89&gt;=$J90,BA89&lt;=$L90),BA89+$M90,BA89)))</f>
      </c>
    </row>
    <row r="91" ht="20" customHeight="1">
      <c r="A91" s="9">
        <v>86</v>
      </c>
      <c r="B91" s="25"/>
      <c r="C91" s="26"/>
      <c r="D91" s="26"/>
      <c r="E91" s="26"/>
      <c r="F91" s="26"/>
      <c r="G91" s="27">
        <f>IF(AND($C91="",$D91=""),"",IF(OR($C91="",$D91=""),"Type both players",IF(OR($I91="",$J91=""),"A name is not on the Players tab",IF($C91=$D91,"The same player twice",IF($I91&lt;$J91,"Challenges go up the ladder, so nothing moved",IF($I91-$J91&gt;Settings!$C$5,"More than "&amp;Settings!$C$5&amp;" places up, so nothing moved",IF($E91="","To play",IF($E91="Defender",$D91&amp;" stays at "&amp;$J91,IF((Settings!$C$6="Swap places"),$C91&amp;" and "&amp;$D91&amp;" swap places",$C91&amp;" moves up to "&amp;$J91)))))))))</f>
      </c>
      <c r="I91">
        <f>IF($C91="","",IFERROR(INDEX($N$90:$BA$90,1,MATCH($C91,Players!$B$6:$B$45,0)),""))</f>
      </c>
      <c r="J91">
        <f>IF($D91="","",IFERROR(INDEX($N$90:$BA$90,1,MATCH($D91,Players!$B$6:$B$45,0)),""))</f>
      </c>
      <c r="K91">
        <f>IF(AND($E91="Challenger",ISNUMBER($I91),ISNUMBER($J91),$C91&lt;&gt;$D91),IF(AND($I91&gt;$J91,$I91-$J91&lt;=Settings!$C$5),1,0),0)</f>
      </c>
      <c r="L91">
        <f>IF($K91=0,"",IF((Settings!$C$6="Swap places"),$J91,$I91-1))</f>
      </c>
      <c r="M91">
        <f>IF($K91=0,"",IF((Settings!$C$6="Swap places"),$I91-$J91,1))</f>
      </c>
      <c r="N91">
        <f>IF(OR(N90="",$K91=0),N90,IF(N90=$I91,$J91,IF(AND(N90&gt;=$J91,N90&lt;=$L91),N90+$M91,N90)))</f>
      </c>
      <c r="O91">
        <f>IF(OR(O90="",$K91=0),O90,IF(O90=$I91,$J91,IF(AND(O90&gt;=$J91,O90&lt;=$L91),O90+$M91,O90)))</f>
      </c>
      <c r="P91">
        <f>IF(OR(P90="",$K91=0),P90,IF(P90=$I91,$J91,IF(AND(P90&gt;=$J91,P90&lt;=$L91),P90+$M91,P90)))</f>
      </c>
      <c r="Q91">
        <f>IF(OR(Q90="",$K91=0),Q90,IF(Q90=$I91,$J91,IF(AND(Q90&gt;=$J91,Q90&lt;=$L91),Q90+$M91,Q90)))</f>
      </c>
      <c r="R91">
        <f>IF(OR(R90="",$K91=0),R90,IF(R90=$I91,$J91,IF(AND(R90&gt;=$J91,R90&lt;=$L91),R90+$M91,R90)))</f>
      </c>
      <c r="S91">
        <f>IF(OR(S90="",$K91=0),S90,IF(S90=$I91,$J91,IF(AND(S90&gt;=$J91,S90&lt;=$L91),S90+$M91,S90)))</f>
      </c>
      <c r="T91">
        <f>IF(OR(T90="",$K91=0),T90,IF(T90=$I91,$J91,IF(AND(T90&gt;=$J91,T90&lt;=$L91),T90+$M91,T90)))</f>
      </c>
      <c r="U91">
        <f>IF(OR(U90="",$K91=0),U90,IF(U90=$I91,$J91,IF(AND(U90&gt;=$J91,U90&lt;=$L91),U90+$M91,U90)))</f>
      </c>
      <c r="V91">
        <f>IF(OR(V90="",$K91=0),V90,IF(V90=$I91,$J91,IF(AND(V90&gt;=$J91,V90&lt;=$L91),V90+$M91,V90)))</f>
      </c>
      <c r="W91">
        <f>IF(OR(W90="",$K91=0),W90,IF(W90=$I91,$J91,IF(AND(W90&gt;=$J91,W90&lt;=$L91),W90+$M91,W90)))</f>
      </c>
      <c r="X91">
        <f>IF(OR(X90="",$K91=0),X90,IF(X90=$I91,$J91,IF(AND(X90&gt;=$J91,X90&lt;=$L91),X90+$M91,X90)))</f>
      </c>
      <c r="Y91">
        <f>IF(OR(Y90="",$K91=0),Y90,IF(Y90=$I91,$J91,IF(AND(Y90&gt;=$J91,Y90&lt;=$L91),Y90+$M91,Y90)))</f>
      </c>
      <c r="Z91">
        <f>IF(OR(Z90="",$K91=0),Z90,IF(Z90=$I91,$J91,IF(AND(Z90&gt;=$J91,Z90&lt;=$L91),Z90+$M91,Z90)))</f>
      </c>
      <c r="AA91">
        <f>IF(OR(AA90="",$K91=0),AA90,IF(AA90=$I91,$J91,IF(AND(AA90&gt;=$J91,AA90&lt;=$L91),AA90+$M91,AA90)))</f>
      </c>
      <c r="AB91">
        <f>IF(OR(AB90="",$K91=0),AB90,IF(AB90=$I91,$J91,IF(AND(AB90&gt;=$J91,AB90&lt;=$L91),AB90+$M91,AB90)))</f>
      </c>
      <c r="AC91">
        <f>IF(OR(AC90="",$K91=0),AC90,IF(AC90=$I91,$J91,IF(AND(AC90&gt;=$J91,AC90&lt;=$L91),AC90+$M91,AC90)))</f>
      </c>
      <c r="AD91">
        <f>IF(OR(AD90="",$K91=0),AD90,IF(AD90=$I91,$J91,IF(AND(AD90&gt;=$J91,AD90&lt;=$L91),AD90+$M91,AD90)))</f>
      </c>
      <c r="AE91">
        <f>IF(OR(AE90="",$K91=0),AE90,IF(AE90=$I91,$J91,IF(AND(AE90&gt;=$J91,AE90&lt;=$L91),AE90+$M91,AE90)))</f>
      </c>
      <c r="AF91">
        <f>IF(OR(AF90="",$K91=0),AF90,IF(AF90=$I91,$J91,IF(AND(AF90&gt;=$J91,AF90&lt;=$L91),AF90+$M91,AF90)))</f>
      </c>
      <c r="AG91">
        <f>IF(OR(AG90="",$K91=0),AG90,IF(AG90=$I91,$J91,IF(AND(AG90&gt;=$J91,AG90&lt;=$L91),AG90+$M91,AG90)))</f>
      </c>
      <c r="AH91">
        <f>IF(OR(AH90="",$K91=0),AH90,IF(AH90=$I91,$J91,IF(AND(AH90&gt;=$J91,AH90&lt;=$L91),AH90+$M91,AH90)))</f>
      </c>
      <c r="AI91">
        <f>IF(OR(AI90="",$K91=0),AI90,IF(AI90=$I91,$J91,IF(AND(AI90&gt;=$J91,AI90&lt;=$L91),AI90+$M91,AI90)))</f>
      </c>
      <c r="AJ91">
        <f>IF(OR(AJ90="",$K91=0),AJ90,IF(AJ90=$I91,$J91,IF(AND(AJ90&gt;=$J91,AJ90&lt;=$L91),AJ90+$M91,AJ90)))</f>
      </c>
      <c r="AK91">
        <f>IF(OR(AK90="",$K91=0),AK90,IF(AK90=$I91,$J91,IF(AND(AK90&gt;=$J91,AK90&lt;=$L91),AK90+$M91,AK90)))</f>
      </c>
      <c r="AL91">
        <f>IF(OR(AL90="",$K91=0),AL90,IF(AL90=$I91,$J91,IF(AND(AL90&gt;=$J91,AL90&lt;=$L91),AL90+$M91,AL90)))</f>
      </c>
      <c r="AM91">
        <f>IF(OR(AM90="",$K91=0),AM90,IF(AM90=$I91,$J91,IF(AND(AM90&gt;=$J91,AM90&lt;=$L91),AM90+$M91,AM90)))</f>
      </c>
      <c r="AN91">
        <f>IF(OR(AN90="",$K91=0),AN90,IF(AN90=$I91,$J91,IF(AND(AN90&gt;=$J91,AN90&lt;=$L91),AN90+$M91,AN90)))</f>
      </c>
      <c r="AO91">
        <f>IF(OR(AO90="",$K91=0),AO90,IF(AO90=$I91,$J91,IF(AND(AO90&gt;=$J91,AO90&lt;=$L91),AO90+$M91,AO90)))</f>
      </c>
      <c r="AP91">
        <f>IF(OR(AP90="",$K91=0),AP90,IF(AP90=$I91,$J91,IF(AND(AP90&gt;=$J91,AP90&lt;=$L91),AP90+$M91,AP90)))</f>
      </c>
      <c r="AQ91">
        <f>IF(OR(AQ90="",$K91=0),AQ90,IF(AQ90=$I91,$J91,IF(AND(AQ90&gt;=$J91,AQ90&lt;=$L91),AQ90+$M91,AQ90)))</f>
      </c>
      <c r="AR91">
        <f>IF(OR(AR90="",$K91=0),AR90,IF(AR90=$I91,$J91,IF(AND(AR90&gt;=$J91,AR90&lt;=$L91),AR90+$M91,AR90)))</f>
      </c>
      <c r="AS91">
        <f>IF(OR(AS90="",$K91=0),AS90,IF(AS90=$I91,$J91,IF(AND(AS90&gt;=$J91,AS90&lt;=$L91),AS90+$M91,AS90)))</f>
      </c>
      <c r="AT91">
        <f>IF(OR(AT90="",$K91=0),AT90,IF(AT90=$I91,$J91,IF(AND(AT90&gt;=$J91,AT90&lt;=$L91),AT90+$M91,AT90)))</f>
      </c>
      <c r="AU91">
        <f>IF(OR(AU90="",$K91=0),AU90,IF(AU90=$I91,$J91,IF(AND(AU90&gt;=$J91,AU90&lt;=$L91),AU90+$M91,AU90)))</f>
      </c>
      <c r="AV91">
        <f>IF(OR(AV90="",$K91=0),AV90,IF(AV90=$I91,$J91,IF(AND(AV90&gt;=$J91,AV90&lt;=$L91),AV90+$M91,AV90)))</f>
      </c>
      <c r="AW91">
        <f>IF(OR(AW90="",$K91=0),AW90,IF(AW90=$I91,$J91,IF(AND(AW90&gt;=$J91,AW90&lt;=$L91),AW90+$M91,AW90)))</f>
      </c>
      <c r="AX91">
        <f>IF(OR(AX90="",$K91=0),AX90,IF(AX90=$I91,$J91,IF(AND(AX90&gt;=$J91,AX90&lt;=$L91),AX90+$M91,AX90)))</f>
      </c>
      <c r="AY91">
        <f>IF(OR(AY90="",$K91=0),AY90,IF(AY90=$I91,$J91,IF(AND(AY90&gt;=$J91,AY90&lt;=$L91),AY90+$M91,AY90)))</f>
      </c>
      <c r="AZ91">
        <f>IF(OR(AZ90="",$K91=0),AZ90,IF(AZ90=$I91,$J91,IF(AND(AZ90&gt;=$J91,AZ90&lt;=$L91),AZ90+$M91,AZ90)))</f>
      </c>
      <c r="BA91">
        <f>IF(OR(BA90="",$K91=0),BA90,IF(BA90=$I91,$J91,IF(AND(BA90&gt;=$J91,BA90&lt;=$L91),BA90+$M91,BA90)))</f>
      </c>
    </row>
    <row r="92" ht="20" customHeight="1">
      <c r="A92" s="9">
        <v>87</v>
      </c>
      <c r="B92" s="25"/>
      <c r="C92" s="26"/>
      <c r="D92" s="26"/>
      <c r="E92" s="26"/>
      <c r="F92" s="26"/>
      <c r="G92" s="27">
        <f>IF(AND($C92="",$D92=""),"",IF(OR($C92="",$D92=""),"Type both players",IF(OR($I92="",$J92=""),"A name is not on the Players tab",IF($C92=$D92,"The same player twice",IF($I92&lt;$J92,"Challenges go up the ladder, so nothing moved",IF($I92-$J92&gt;Settings!$C$5,"More than "&amp;Settings!$C$5&amp;" places up, so nothing moved",IF($E92="","To play",IF($E92="Defender",$D92&amp;" stays at "&amp;$J92,IF((Settings!$C$6="Swap places"),$C92&amp;" and "&amp;$D92&amp;" swap places",$C92&amp;" moves up to "&amp;$J92)))))))))</f>
      </c>
      <c r="I92">
        <f>IF($C92="","",IFERROR(INDEX($N$91:$BA$91,1,MATCH($C92,Players!$B$6:$B$45,0)),""))</f>
      </c>
      <c r="J92">
        <f>IF($D92="","",IFERROR(INDEX($N$91:$BA$91,1,MATCH($D92,Players!$B$6:$B$45,0)),""))</f>
      </c>
      <c r="K92">
        <f>IF(AND($E92="Challenger",ISNUMBER($I92),ISNUMBER($J92),$C92&lt;&gt;$D92),IF(AND($I92&gt;$J92,$I92-$J92&lt;=Settings!$C$5),1,0),0)</f>
      </c>
      <c r="L92">
        <f>IF($K92=0,"",IF((Settings!$C$6="Swap places"),$J92,$I92-1))</f>
      </c>
      <c r="M92">
        <f>IF($K92=0,"",IF((Settings!$C$6="Swap places"),$I92-$J92,1))</f>
      </c>
      <c r="N92">
        <f>IF(OR(N91="",$K92=0),N91,IF(N91=$I92,$J92,IF(AND(N91&gt;=$J92,N91&lt;=$L92),N91+$M92,N91)))</f>
      </c>
      <c r="O92">
        <f>IF(OR(O91="",$K92=0),O91,IF(O91=$I92,$J92,IF(AND(O91&gt;=$J92,O91&lt;=$L92),O91+$M92,O91)))</f>
      </c>
      <c r="P92">
        <f>IF(OR(P91="",$K92=0),P91,IF(P91=$I92,$J92,IF(AND(P91&gt;=$J92,P91&lt;=$L92),P91+$M92,P91)))</f>
      </c>
      <c r="Q92">
        <f>IF(OR(Q91="",$K92=0),Q91,IF(Q91=$I92,$J92,IF(AND(Q91&gt;=$J92,Q91&lt;=$L92),Q91+$M92,Q91)))</f>
      </c>
      <c r="R92">
        <f>IF(OR(R91="",$K92=0),R91,IF(R91=$I92,$J92,IF(AND(R91&gt;=$J92,R91&lt;=$L92),R91+$M92,R91)))</f>
      </c>
      <c r="S92">
        <f>IF(OR(S91="",$K92=0),S91,IF(S91=$I92,$J92,IF(AND(S91&gt;=$J92,S91&lt;=$L92),S91+$M92,S91)))</f>
      </c>
      <c r="T92">
        <f>IF(OR(T91="",$K92=0),T91,IF(T91=$I92,$J92,IF(AND(T91&gt;=$J92,T91&lt;=$L92),T91+$M92,T91)))</f>
      </c>
      <c r="U92">
        <f>IF(OR(U91="",$K92=0),U91,IF(U91=$I92,$J92,IF(AND(U91&gt;=$J92,U91&lt;=$L92),U91+$M92,U91)))</f>
      </c>
      <c r="V92">
        <f>IF(OR(V91="",$K92=0),V91,IF(V91=$I92,$J92,IF(AND(V91&gt;=$J92,V91&lt;=$L92),V91+$M92,V91)))</f>
      </c>
      <c r="W92">
        <f>IF(OR(W91="",$K92=0),W91,IF(W91=$I92,$J92,IF(AND(W91&gt;=$J92,W91&lt;=$L92),W91+$M92,W91)))</f>
      </c>
      <c r="X92">
        <f>IF(OR(X91="",$K92=0),X91,IF(X91=$I92,$J92,IF(AND(X91&gt;=$J92,X91&lt;=$L92),X91+$M92,X91)))</f>
      </c>
      <c r="Y92">
        <f>IF(OR(Y91="",$K92=0),Y91,IF(Y91=$I92,$J92,IF(AND(Y91&gt;=$J92,Y91&lt;=$L92),Y91+$M92,Y91)))</f>
      </c>
      <c r="Z92">
        <f>IF(OR(Z91="",$K92=0),Z91,IF(Z91=$I92,$J92,IF(AND(Z91&gt;=$J92,Z91&lt;=$L92),Z91+$M92,Z91)))</f>
      </c>
      <c r="AA92">
        <f>IF(OR(AA91="",$K92=0),AA91,IF(AA91=$I92,$J92,IF(AND(AA91&gt;=$J92,AA91&lt;=$L92),AA91+$M92,AA91)))</f>
      </c>
      <c r="AB92">
        <f>IF(OR(AB91="",$K92=0),AB91,IF(AB91=$I92,$J92,IF(AND(AB91&gt;=$J92,AB91&lt;=$L92),AB91+$M92,AB91)))</f>
      </c>
      <c r="AC92">
        <f>IF(OR(AC91="",$K92=0),AC91,IF(AC91=$I92,$J92,IF(AND(AC91&gt;=$J92,AC91&lt;=$L92),AC91+$M92,AC91)))</f>
      </c>
      <c r="AD92">
        <f>IF(OR(AD91="",$K92=0),AD91,IF(AD91=$I92,$J92,IF(AND(AD91&gt;=$J92,AD91&lt;=$L92),AD91+$M92,AD91)))</f>
      </c>
      <c r="AE92">
        <f>IF(OR(AE91="",$K92=0),AE91,IF(AE91=$I92,$J92,IF(AND(AE91&gt;=$J92,AE91&lt;=$L92),AE91+$M92,AE91)))</f>
      </c>
      <c r="AF92">
        <f>IF(OR(AF91="",$K92=0),AF91,IF(AF91=$I92,$J92,IF(AND(AF91&gt;=$J92,AF91&lt;=$L92),AF91+$M92,AF91)))</f>
      </c>
      <c r="AG92">
        <f>IF(OR(AG91="",$K92=0),AG91,IF(AG91=$I92,$J92,IF(AND(AG91&gt;=$J92,AG91&lt;=$L92),AG91+$M92,AG91)))</f>
      </c>
      <c r="AH92">
        <f>IF(OR(AH91="",$K92=0),AH91,IF(AH91=$I92,$J92,IF(AND(AH91&gt;=$J92,AH91&lt;=$L92),AH91+$M92,AH91)))</f>
      </c>
      <c r="AI92">
        <f>IF(OR(AI91="",$K92=0),AI91,IF(AI91=$I92,$J92,IF(AND(AI91&gt;=$J92,AI91&lt;=$L92),AI91+$M92,AI91)))</f>
      </c>
      <c r="AJ92">
        <f>IF(OR(AJ91="",$K92=0),AJ91,IF(AJ91=$I92,$J92,IF(AND(AJ91&gt;=$J92,AJ91&lt;=$L92),AJ91+$M92,AJ91)))</f>
      </c>
      <c r="AK92">
        <f>IF(OR(AK91="",$K92=0),AK91,IF(AK91=$I92,$J92,IF(AND(AK91&gt;=$J92,AK91&lt;=$L92),AK91+$M92,AK91)))</f>
      </c>
      <c r="AL92">
        <f>IF(OR(AL91="",$K92=0),AL91,IF(AL91=$I92,$J92,IF(AND(AL91&gt;=$J92,AL91&lt;=$L92),AL91+$M92,AL91)))</f>
      </c>
      <c r="AM92">
        <f>IF(OR(AM91="",$K92=0),AM91,IF(AM91=$I92,$J92,IF(AND(AM91&gt;=$J92,AM91&lt;=$L92),AM91+$M92,AM91)))</f>
      </c>
      <c r="AN92">
        <f>IF(OR(AN91="",$K92=0),AN91,IF(AN91=$I92,$J92,IF(AND(AN91&gt;=$J92,AN91&lt;=$L92),AN91+$M92,AN91)))</f>
      </c>
      <c r="AO92">
        <f>IF(OR(AO91="",$K92=0),AO91,IF(AO91=$I92,$J92,IF(AND(AO91&gt;=$J92,AO91&lt;=$L92),AO91+$M92,AO91)))</f>
      </c>
      <c r="AP92">
        <f>IF(OR(AP91="",$K92=0),AP91,IF(AP91=$I92,$J92,IF(AND(AP91&gt;=$J92,AP91&lt;=$L92),AP91+$M92,AP91)))</f>
      </c>
      <c r="AQ92">
        <f>IF(OR(AQ91="",$K92=0),AQ91,IF(AQ91=$I92,$J92,IF(AND(AQ91&gt;=$J92,AQ91&lt;=$L92),AQ91+$M92,AQ91)))</f>
      </c>
      <c r="AR92">
        <f>IF(OR(AR91="",$K92=0),AR91,IF(AR91=$I92,$J92,IF(AND(AR91&gt;=$J92,AR91&lt;=$L92),AR91+$M92,AR91)))</f>
      </c>
      <c r="AS92">
        <f>IF(OR(AS91="",$K92=0),AS91,IF(AS91=$I92,$J92,IF(AND(AS91&gt;=$J92,AS91&lt;=$L92),AS91+$M92,AS91)))</f>
      </c>
      <c r="AT92">
        <f>IF(OR(AT91="",$K92=0),AT91,IF(AT91=$I92,$J92,IF(AND(AT91&gt;=$J92,AT91&lt;=$L92),AT91+$M92,AT91)))</f>
      </c>
      <c r="AU92">
        <f>IF(OR(AU91="",$K92=0),AU91,IF(AU91=$I92,$J92,IF(AND(AU91&gt;=$J92,AU91&lt;=$L92),AU91+$M92,AU91)))</f>
      </c>
      <c r="AV92">
        <f>IF(OR(AV91="",$K92=0),AV91,IF(AV91=$I92,$J92,IF(AND(AV91&gt;=$J92,AV91&lt;=$L92),AV91+$M92,AV91)))</f>
      </c>
      <c r="AW92">
        <f>IF(OR(AW91="",$K92=0),AW91,IF(AW91=$I92,$J92,IF(AND(AW91&gt;=$J92,AW91&lt;=$L92),AW91+$M92,AW91)))</f>
      </c>
      <c r="AX92">
        <f>IF(OR(AX91="",$K92=0),AX91,IF(AX91=$I92,$J92,IF(AND(AX91&gt;=$J92,AX91&lt;=$L92),AX91+$M92,AX91)))</f>
      </c>
      <c r="AY92">
        <f>IF(OR(AY91="",$K92=0),AY91,IF(AY91=$I92,$J92,IF(AND(AY91&gt;=$J92,AY91&lt;=$L92),AY91+$M92,AY91)))</f>
      </c>
      <c r="AZ92">
        <f>IF(OR(AZ91="",$K92=0),AZ91,IF(AZ91=$I92,$J92,IF(AND(AZ91&gt;=$J92,AZ91&lt;=$L92),AZ91+$M92,AZ91)))</f>
      </c>
      <c r="BA92">
        <f>IF(OR(BA91="",$K92=0),BA91,IF(BA91=$I92,$J92,IF(AND(BA91&gt;=$J92,BA91&lt;=$L92),BA91+$M92,BA91)))</f>
      </c>
    </row>
    <row r="93" ht="20" customHeight="1">
      <c r="A93" s="9">
        <v>88</v>
      </c>
      <c r="B93" s="25"/>
      <c r="C93" s="26"/>
      <c r="D93" s="26"/>
      <c r="E93" s="26"/>
      <c r="F93" s="26"/>
      <c r="G93" s="27">
        <f>IF(AND($C93="",$D93=""),"",IF(OR($C93="",$D93=""),"Type both players",IF(OR($I93="",$J93=""),"A name is not on the Players tab",IF($C93=$D93,"The same player twice",IF($I93&lt;$J93,"Challenges go up the ladder, so nothing moved",IF($I93-$J93&gt;Settings!$C$5,"More than "&amp;Settings!$C$5&amp;" places up, so nothing moved",IF($E93="","To play",IF($E93="Defender",$D93&amp;" stays at "&amp;$J93,IF((Settings!$C$6="Swap places"),$C93&amp;" and "&amp;$D93&amp;" swap places",$C93&amp;" moves up to "&amp;$J93)))))))))</f>
      </c>
      <c r="I93">
        <f>IF($C93="","",IFERROR(INDEX($N$92:$BA$92,1,MATCH($C93,Players!$B$6:$B$45,0)),""))</f>
      </c>
      <c r="J93">
        <f>IF($D93="","",IFERROR(INDEX($N$92:$BA$92,1,MATCH($D93,Players!$B$6:$B$45,0)),""))</f>
      </c>
      <c r="K93">
        <f>IF(AND($E93="Challenger",ISNUMBER($I93),ISNUMBER($J93),$C93&lt;&gt;$D93),IF(AND($I93&gt;$J93,$I93-$J93&lt;=Settings!$C$5),1,0),0)</f>
      </c>
      <c r="L93">
        <f>IF($K93=0,"",IF((Settings!$C$6="Swap places"),$J93,$I93-1))</f>
      </c>
      <c r="M93">
        <f>IF($K93=0,"",IF((Settings!$C$6="Swap places"),$I93-$J93,1))</f>
      </c>
      <c r="N93">
        <f>IF(OR(N92="",$K93=0),N92,IF(N92=$I93,$J93,IF(AND(N92&gt;=$J93,N92&lt;=$L93),N92+$M93,N92)))</f>
      </c>
      <c r="O93">
        <f>IF(OR(O92="",$K93=0),O92,IF(O92=$I93,$J93,IF(AND(O92&gt;=$J93,O92&lt;=$L93),O92+$M93,O92)))</f>
      </c>
      <c r="P93">
        <f>IF(OR(P92="",$K93=0),P92,IF(P92=$I93,$J93,IF(AND(P92&gt;=$J93,P92&lt;=$L93),P92+$M93,P92)))</f>
      </c>
      <c r="Q93">
        <f>IF(OR(Q92="",$K93=0),Q92,IF(Q92=$I93,$J93,IF(AND(Q92&gt;=$J93,Q92&lt;=$L93),Q92+$M93,Q92)))</f>
      </c>
      <c r="R93">
        <f>IF(OR(R92="",$K93=0),R92,IF(R92=$I93,$J93,IF(AND(R92&gt;=$J93,R92&lt;=$L93),R92+$M93,R92)))</f>
      </c>
      <c r="S93">
        <f>IF(OR(S92="",$K93=0),S92,IF(S92=$I93,$J93,IF(AND(S92&gt;=$J93,S92&lt;=$L93),S92+$M93,S92)))</f>
      </c>
      <c r="T93">
        <f>IF(OR(T92="",$K93=0),T92,IF(T92=$I93,$J93,IF(AND(T92&gt;=$J93,T92&lt;=$L93),T92+$M93,T92)))</f>
      </c>
      <c r="U93">
        <f>IF(OR(U92="",$K93=0),U92,IF(U92=$I93,$J93,IF(AND(U92&gt;=$J93,U92&lt;=$L93),U92+$M93,U92)))</f>
      </c>
      <c r="V93">
        <f>IF(OR(V92="",$K93=0),V92,IF(V92=$I93,$J93,IF(AND(V92&gt;=$J93,V92&lt;=$L93),V92+$M93,V92)))</f>
      </c>
      <c r="W93">
        <f>IF(OR(W92="",$K93=0),W92,IF(W92=$I93,$J93,IF(AND(W92&gt;=$J93,W92&lt;=$L93),W92+$M93,W92)))</f>
      </c>
      <c r="X93">
        <f>IF(OR(X92="",$K93=0),X92,IF(X92=$I93,$J93,IF(AND(X92&gt;=$J93,X92&lt;=$L93),X92+$M93,X92)))</f>
      </c>
      <c r="Y93">
        <f>IF(OR(Y92="",$K93=0),Y92,IF(Y92=$I93,$J93,IF(AND(Y92&gt;=$J93,Y92&lt;=$L93),Y92+$M93,Y92)))</f>
      </c>
      <c r="Z93">
        <f>IF(OR(Z92="",$K93=0),Z92,IF(Z92=$I93,$J93,IF(AND(Z92&gt;=$J93,Z92&lt;=$L93),Z92+$M93,Z92)))</f>
      </c>
      <c r="AA93">
        <f>IF(OR(AA92="",$K93=0),AA92,IF(AA92=$I93,$J93,IF(AND(AA92&gt;=$J93,AA92&lt;=$L93),AA92+$M93,AA92)))</f>
      </c>
      <c r="AB93">
        <f>IF(OR(AB92="",$K93=0),AB92,IF(AB92=$I93,$J93,IF(AND(AB92&gt;=$J93,AB92&lt;=$L93),AB92+$M93,AB92)))</f>
      </c>
      <c r="AC93">
        <f>IF(OR(AC92="",$K93=0),AC92,IF(AC92=$I93,$J93,IF(AND(AC92&gt;=$J93,AC92&lt;=$L93),AC92+$M93,AC92)))</f>
      </c>
      <c r="AD93">
        <f>IF(OR(AD92="",$K93=0),AD92,IF(AD92=$I93,$J93,IF(AND(AD92&gt;=$J93,AD92&lt;=$L93),AD92+$M93,AD92)))</f>
      </c>
      <c r="AE93">
        <f>IF(OR(AE92="",$K93=0),AE92,IF(AE92=$I93,$J93,IF(AND(AE92&gt;=$J93,AE92&lt;=$L93),AE92+$M93,AE92)))</f>
      </c>
      <c r="AF93">
        <f>IF(OR(AF92="",$K93=0),AF92,IF(AF92=$I93,$J93,IF(AND(AF92&gt;=$J93,AF92&lt;=$L93),AF92+$M93,AF92)))</f>
      </c>
      <c r="AG93">
        <f>IF(OR(AG92="",$K93=0),AG92,IF(AG92=$I93,$J93,IF(AND(AG92&gt;=$J93,AG92&lt;=$L93),AG92+$M93,AG92)))</f>
      </c>
      <c r="AH93">
        <f>IF(OR(AH92="",$K93=0),AH92,IF(AH92=$I93,$J93,IF(AND(AH92&gt;=$J93,AH92&lt;=$L93),AH92+$M93,AH92)))</f>
      </c>
      <c r="AI93">
        <f>IF(OR(AI92="",$K93=0),AI92,IF(AI92=$I93,$J93,IF(AND(AI92&gt;=$J93,AI92&lt;=$L93),AI92+$M93,AI92)))</f>
      </c>
      <c r="AJ93">
        <f>IF(OR(AJ92="",$K93=0),AJ92,IF(AJ92=$I93,$J93,IF(AND(AJ92&gt;=$J93,AJ92&lt;=$L93),AJ92+$M93,AJ92)))</f>
      </c>
      <c r="AK93">
        <f>IF(OR(AK92="",$K93=0),AK92,IF(AK92=$I93,$J93,IF(AND(AK92&gt;=$J93,AK92&lt;=$L93),AK92+$M93,AK92)))</f>
      </c>
      <c r="AL93">
        <f>IF(OR(AL92="",$K93=0),AL92,IF(AL92=$I93,$J93,IF(AND(AL92&gt;=$J93,AL92&lt;=$L93),AL92+$M93,AL92)))</f>
      </c>
      <c r="AM93">
        <f>IF(OR(AM92="",$K93=0),AM92,IF(AM92=$I93,$J93,IF(AND(AM92&gt;=$J93,AM92&lt;=$L93),AM92+$M93,AM92)))</f>
      </c>
      <c r="AN93">
        <f>IF(OR(AN92="",$K93=0),AN92,IF(AN92=$I93,$J93,IF(AND(AN92&gt;=$J93,AN92&lt;=$L93),AN92+$M93,AN92)))</f>
      </c>
      <c r="AO93">
        <f>IF(OR(AO92="",$K93=0),AO92,IF(AO92=$I93,$J93,IF(AND(AO92&gt;=$J93,AO92&lt;=$L93),AO92+$M93,AO92)))</f>
      </c>
      <c r="AP93">
        <f>IF(OR(AP92="",$K93=0),AP92,IF(AP92=$I93,$J93,IF(AND(AP92&gt;=$J93,AP92&lt;=$L93),AP92+$M93,AP92)))</f>
      </c>
      <c r="AQ93">
        <f>IF(OR(AQ92="",$K93=0),AQ92,IF(AQ92=$I93,$J93,IF(AND(AQ92&gt;=$J93,AQ92&lt;=$L93),AQ92+$M93,AQ92)))</f>
      </c>
      <c r="AR93">
        <f>IF(OR(AR92="",$K93=0),AR92,IF(AR92=$I93,$J93,IF(AND(AR92&gt;=$J93,AR92&lt;=$L93),AR92+$M93,AR92)))</f>
      </c>
      <c r="AS93">
        <f>IF(OR(AS92="",$K93=0),AS92,IF(AS92=$I93,$J93,IF(AND(AS92&gt;=$J93,AS92&lt;=$L93),AS92+$M93,AS92)))</f>
      </c>
      <c r="AT93">
        <f>IF(OR(AT92="",$K93=0),AT92,IF(AT92=$I93,$J93,IF(AND(AT92&gt;=$J93,AT92&lt;=$L93),AT92+$M93,AT92)))</f>
      </c>
      <c r="AU93">
        <f>IF(OR(AU92="",$K93=0),AU92,IF(AU92=$I93,$J93,IF(AND(AU92&gt;=$J93,AU92&lt;=$L93),AU92+$M93,AU92)))</f>
      </c>
      <c r="AV93">
        <f>IF(OR(AV92="",$K93=0),AV92,IF(AV92=$I93,$J93,IF(AND(AV92&gt;=$J93,AV92&lt;=$L93),AV92+$M93,AV92)))</f>
      </c>
      <c r="AW93">
        <f>IF(OR(AW92="",$K93=0),AW92,IF(AW92=$I93,$J93,IF(AND(AW92&gt;=$J93,AW92&lt;=$L93),AW92+$M93,AW92)))</f>
      </c>
      <c r="AX93">
        <f>IF(OR(AX92="",$K93=0),AX92,IF(AX92=$I93,$J93,IF(AND(AX92&gt;=$J93,AX92&lt;=$L93),AX92+$M93,AX92)))</f>
      </c>
      <c r="AY93">
        <f>IF(OR(AY92="",$K93=0),AY92,IF(AY92=$I93,$J93,IF(AND(AY92&gt;=$J93,AY92&lt;=$L93),AY92+$M93,AY92)))</f>
      </c>
      <c r="AZ93">
        <f>IF(OR(AZ92="",$K93=0),AZ92,IF(AZ92=$I93,$J93,IF(AND(AZ92&gt;=$J93,AZ92&lt;=$L93),AZ92+$M93,AZ92)))</f>
      </c>
      <c r="BA93">
        <f>IF(OR(BA92="",$K93=0),BA92,IF(BA92=$I93,$J93,IF(AND(BA92&gt;=$J93,BA92&lt;=$L93),BA92+$M93,BA92)))</f>
      </c>
    </row>
    <row r="94" ht="20" customHeight="1">
      <c r="A94" s="9">
        <v>89</v>
      </c>
      <c r="B94" s="25"/>
      <c r="C94" s="26"/>
      <c r="D94" s="26"/>
      <c r="E94" s="26"/>
      <c r="F94" s="26"/>
      <c r="G94" s="27">
        <f>IF(AND($C94="",$D94=""),"",IF(OR($C94="",$D94=""),"Type both players",IF(OR($I94="",$J94=""),"A name is not on the Players tab",IF($C94=$D94,"The same player twice",IF($I94&lt;$J94,"Challenges go up the ladder, so nothing moved",IF($I94-$J94&gt;Settings!$C$5,"More than "&amp;Settings!$C$5&amp;" places up, so nothing moved",IF($E94="","To play",IF($E94="Defender",$D94&amp;" stays at "&amp;$J94,IF((Settings!$C$6="Swap places"),$C94&amp;" and "&amp;$D94&amp;" swap places",$C94&amp;" moves up to "&amp;$J94)))))))))</f>
      </c>
      <c r="I94">
        <f>IF($C94="","",IFERROR(INDEX($N$93:$BA$93,1,MATCH($C94,Players!$B$6:$B$45,0)),""))</f>
      </c>
      <c r="J94">
        <f>IF($D94="","",IFERROR(INDEX($N$93:$BA$93,1,MATCH($D94,Players!$B$6:$B$45,0)),""))</f>
      </c>
      <c r="K94">
        <f>IF(AND($E94="Challenger",ISNUMBER($I94),ISNUMBER($J94),$C94&lt;&gt;$D94),IF(AND($I94&gt;$J94,$I94-$J94&lt;=Settings!$C$5),1,0),0)</f>
      </c>
      <c r="L94">
        <f>IF($K94=0,"",IF((Settings!$C$6="Swap places"),$J94,$I94-1))</f>
      </c>
      <c r="M94">
        <f>IF($K94=0,"",IF((Settings!$C$6="Swap places"),$I94-$J94,1))</f>
      </c>
      <c r="N94">
        <f>IF(OR(N93="",$K94=0),N93,IF(N93=$I94,$J94,IF(AND(N93&gt;=$J94,N93&lt;=$L94),N93+$M94,N93)))</f>
      </c>
      <c r="O94">
        <f>IF(OR(O93="",$K94=0),O93,IF(O93=$I94,$J94,IF(AND(O93&gt;=$J94,O93&lt;=$L94),O93+$M94,O93)))</f>
      </c>
      <c r="P94">
        <f>IF(OR(P93="",$K94=0),P93,IF(P93=$I94,$J94,IF(AND(P93&gt;=$J94,P93&lt;=$L94),P93+$M94,P93)))</f>
      </c>
      <c r="Q94">
        <f>IF(OR(Q93="",$K94=0),Q93,IF(Q93=$I94,$J94,IF(AND(Q93&gt;=$J94,Q93&lt;=$L94),Q93+$M94,Q93)))</f>
      </c>
      <c r="R94">
        <f>IF(OR(R93="",$K94=0),R93,IF(R93=$I94,$J94,IF(AND(R93&gt;=$J94,R93&lt;=$L94),R93+$M94,R93)))</f>
      </c>
      <c r="S94">
        <f>IF(OR(S93="",$K94=0),S93,IF(S93=$I94,$J94,IF(AND(S93&gt;=$J94,S93&lt;=$L94),S93+$M94,S93)))</f>
      </c>
      <c r="T94">
        <f>IF(OR(T93="",$K94=0),T93,IF(T93=$I94,$J94,IF(AND(T93&gt;=$J94,T93&lt;=$L94),T93+$M94,T93)))</f>
      </c>
      <c r="U94">
        <f>IF(OR(U93="",$K94=0),U93,IF(U93=$I94,$J94,IF(AND(U93&gt;=$J94,U93&lt;=$L94),U93+$M94,U93)))</f>
      </c>
      <c r="V94">
        <f>IF(OR(V93="",$K94=0),V93,IF(V93=$I94,$J94,IF(AND(V93&gt;=$J94,V93&lt;=$L94),V93+$M94,V93)))</f>
      </c>
      <c r="W94">
        <f>IF(OR(W93="",$K94=0),W93,IF(W93=$I94,$J94,IF(AND(W93&gt;=$J94,W93&lt;=$L94),W93+$M94,W93)))</f>
      </c>
      <c r="X94">
        <f>IF(OR(X93="",$K94=0),X93,IF(X93=$I94,$J94,IF(AND(X93&gt;=$J94,X93&lt;=$L94),X93+$M94,X93)))</f>
      </c>
      <c r="Y94">
        <f>IF(OR(Y93="",$K94=0),Y93,IF(Y93=$I94,$J94,IF(AND(Y93&gt;=$J94,Y93&lt;=$L94),Y93+$M94,Y93)))</f>
      </c>
      <c r="Z94">
        <f>IF(OR(Z93="",$K94=0),Z93,IF(Z93=$I94,$J94,IF(AND(Z93&gt;=$J94,Z93&lt;=$L94),Z93+$M94,Z93)))</f>
      </c>
      <c r="AA94">
        <f>IF(OR(AA93="",$K94=0),AA93,IF(AA93=$I94,$J94,IF(AND(AA93&gt;=$J94,AA93&lt;=$L94),AA93+$M94,AA93)))</f>
      </c>
      <c r="AB94">
        <f>IF(OR(AB93="",$K94=0),AB93,IF(AB93=$I94,$J94,IF(AND(AB93&gt;=$J94,AB93&lt;=$L94),AB93+$M94,AB93)))</f>
      </c>
      <c r="AC94">
        <f>IF(OR(AC93="",$K94=0),AC93,IF(AC93=$I94,$J94,IF(AND(AC93&gt;=$J94,AC93&lt;=$L94),AC93+$M94,AC93)))</f>
      </c>
      <c r="AD94">
        <f>IF(OR(AD93="",$K94=0),AD93,IF(AD93=$I94,$J94,IF(AND(AD93&gt;=$J94,AD93&lt;=$L94),AD93+$M94,AD93)))</f>
      </c>
      <c r="AE94">
        <f>IF(OR(AE93="",$K94=0),AE93,IF(AE93=$I94,$J94,IF(AND(AE93&gt;=$J94,AE93&lt;=$L94),AE93+$M94,AE93)))</f>
      </c>
      <c r="AF94">
        <f>IF(OR(AF93="",$K94=0),AF93,IF(AF93=$I94,$J94,IF(AND(AF93&gt;=$J94,AF93&lt;=$L94),AF93+$M94,AF93)))</f>
      </c>
      <c r="AG94">
        <f>IF(OR(AG93="",$K94=0),AG93,IF(AG93=$I94,$J94,IF(AND(AG93&gt;=$J94,AG93&lt;=$L94),AG93+$M94,AG93)))</f>
      </c>
      <c r="AH94">
        <f>IF(OR(AH93="",$K94=0),AH93,IF(AH93=$I94,$J94,IF(AND(AH93&gt;=$J94,AH93&lt;=$L94),AH93+$M94,AH93)))</f>
      </c>
      <c r="AI94">
        <f>IF(OR(AI93="",$K94=0),AI93,IF(AI93=$I94,$J94,IF(AND(AI93&gt;=$J94,AI93&lt;=$L94),AI93+$M94,AI93)))</f>
      </c>
      <c r="AJ94">
        <f>IF(OR(AJ93="",$K94=0),AJ93,IF(AJ93=$I94,$J94,IF(AND(AJ93&gt;=$J94,AJ93&lt;=$L94),AJ93+$M94,AJ93)))</f>
      </c>
      <c r="AK94">
        <f>IF(OR(AK93="",$K94=0),AK93,IF(AK93=$I94,$J94,IF(AND(AK93&gt;=$J94,AK93&lt;=$L94),AK93+$M94,AK93)))</f>
      </c>
      <c r="AL94">
        <f>IF(OR(AL93="",$K94=0),AL93,IF(AL93=$I94,$J94,IF(AND(AL93&gt;=$J94,AL93&lt;=$L94),AL93+$M94,AL93)))</f>
      </c>
      <c r="AM94">
        <f>IF(OR(AM93="",$K94=0),AM93,IF(AM93=$I94,$J94,IF(AND(AM93&gt;=$J94,AM93&lt;=$L94),AM93+$M94,AM93)))</f>
      </c>
      <c r="AN94">
        <f>IF(OR(AN93="",$K94=0),AN93,IF(AN93=$I94,$J94,IF(AND(AN93&gt;=$J94,AN93&lt;=$L94),AN93+$M94,AN93)))</f>
      </c>
      <c r="AO94">
        <f>IF(OR(AO93="",$K94=0),AO93,IF(AO93=$I94,$J94,IF(AND(AO93&gt;=$J94,AO93&lt;=$L94),AO93+$M94,AO93)))</f>
      </c>
      <c r="AP94">
        <f>IF(OR(AP93="",$K94=0),AP93,IF(AP93=$I94,$J94,IF(AND(AP93&gt;=$J94,AP93&lt;=$L94),AP93+$M94,AP93)))</f>
      </c>
      <c r="AQ94">
        <f>IF(OR(AQ93="",$K94=0),AQ93,IF(AQ93=$I94,$J94,IF(AND(AQ93&gt;=$J94,AQ93&lt;=$L94),AQ93+$M94,AQ93)))</f>
      </c>
      <c r="AR94">
        <f>IF(OR(AR93="",$K94=0),AR93,IF(AR93=$I94,$J94,IF(AND(AR93&gt;=$J94,AR93&lt;=$L94),AR93+$M94,AR93)))</f>
      </c>
      <c r="AS94">
        <f>IF(OR(AS93="",$K94=0),AS93,IF(AS93=$I94,$J94,IF(AND(AS93&gt;=$J94,AS93&lt;=$L94),AS93+$M94,AS93)))</f>
      </c>
      <c r="AT94">
        <f>IF(OR(AT93="",$K94=0),AT93,IF(AT93=$I94,$J94,IF(AND(AT93&gt;=$J94,AT93&lt;=$L94),AT93+$M94,AT93)))</f>
      </c>
      <c r="AU94">
        <f>IF(OR(AU93="",$K94=0),AU93,IF(AU93=$I94,$J94,IF(AND(AU93&gt;=$J94,AU93&lt;=$L94),AU93+$M94,AU93)))</f>
      </c>
      <c r="AV94">
        <f>IF(OR(AV93="",$K94=0),AV93,IF(AV93=$I94,$J94,IF(AND(AV93&gt;=$J94,AV93&lt;=$L94),AV93+$M94,AV93)))</f>
      </c>
      <c r="AW94">
        <f>IF(OR(AW93="",$K94=0),AW93,IF(AW93=$I94,$J94,IF(AND(AW93&gt;=$J94,AW93&lt;=$L94),AW93+$M94,AW93)))</f>
      </c>
      <c r="AX94">
        <f>IF(OR(AX93="",$K94=0),AX93,IF(AX93=$I94,$J94,IF(AND(AX93&gt;=$J94,AX93&lt;=$L94),AX93+$M94,AX93)))</f>
      </c>
      <c r="AY94">
        <f>IF(OR(AY93="",$K94=0),AY93,IF(AY93=$I94,$J94,IF(AND(AY93&gt;=$J94,AY93&lt;=$L94),AY93+$M94,AY93)))</f>
      </c>
      <c r="AZ94">
        <f>IF(OR(AZ93="",$K94=0),AZ93,IF(AZ93=$I94,$J94,IF(AND(AZ93&gt;=$J94,AZ93&lt;=$L94),AZ93+$M94,AZ93)))</f>
      </c>
      <c r="BA94">
        <f>IF(OR(BA93="",$K94=0),BA93,IF(BA93=$I94,$J94,IF(AND(BA93&gt;=$J94,BA93&lt;=$L94),BA93+$M94,BA93)))</f>
      </c>
    </row>
    <row r="95" ht="20" customHeight="1">
      <c r="A95" s="9">
        <v>90</v>
      </c>
      <c r="B95" s="25"/>
      <c r="C95" s="26"/>
      <c r="D95" s="26"/>
      <c r="E95" s="26"/>
      <c r="F95" s="26"/>
      <c r="G95" s="27">
        <f>IF(AND($C95="",$D95=""),"",IF(OR($C95="",$D95=""),"Type both players",IF(OR($I95="",$J95=""),"A name is not on the Players tab",IF($C95=$D95,"The same player twice",IF($I95&lt;$J95,"Challenges go up the ladder, so nothing moved",IF($I95-$J95&gt;Settings!$C$5,"More than "&amp;Settings!$C$5&amp;" places up, so nothing moved",IF($E95="","To play",IF($E95="Defender",$D95&amp;" stays at "&amp;$J95,IF((Settings!$C$6="Swap places"),$C95&amp;" and "&amp;$D95&amp;" swap places",$C95&amp;" moves up to "&amp;$J95)))))))))</f>
      </c>
      <c r="I95">
        <f>IF($C95="","",IFERROR(INDEX($N$94:$BA$94,1,MATCH($C95,Players!$B$6:$B$45,0)),""))</f>
      </c>
      <c r="J95">
        <f>IF($D95="","",IFERROR(INDEX($N$94:$BA$94,1,MATCH($D95,Players!$B$6:$B$45,0)),""))</f>
      </c>
      <c r="K95">
        <f>IF(AND($E95="Challenger",ISNUMBER($I95),ISNUMBER($J95),$C95&lt;&gt;$D95),IF(AND($I95&gt;$J95,$I95-$J95&lt;=Settings!$C$5),1,0),0)</f>
      </c>
      <c r="L95">
        <f>IF($K95=0,"",IF((Settings!$C$6="Swap places"),$J95,$I95-1))</f>
      </c>
      <c r="M95">
        <f>IF($K95=0,"",IF((Settings!$C$6="Swap places"),$I95-$J95,1))</f>
      </c>
      <c r="N95">
        <f>IF(OR(N94="",$K95=0),N94,IF(N94=$I95,$J95,IF(AND(N94&gt;=$J95,N94&lt;=$L95),N94+$M95,N94)))</f>
      </c>
      <c r="O95">
        <f>IF(OR(O94="",$K95=0),O94,IF(O94=$I95,$J95,IF(AND(O94&gt;=$J95,O94&lt;=$L95),O94+$M95,O94)))</f>
      </c>
      <c r="P95">
        <f>IF(OR(P94="",$K95=0),P94,IF(P94=$I95,$J95,IF(AND(P94&gt;=$J95,P94&lt;=$L95),P94+$M95,P94)))</f>
      </c>
      <c r="Q95">
        <f>IF(OR(Q94="",$K95=0),Q94,IF(Q94=$I95,$J95,IF(AND(Q94&gt;=$J95,Q94&lt;=$L95),Q94+$M95,Q94)))</f>
      </c>
      <c r="R95">
        <f>IF(OR(R94="",$K95=0),R94,IF(R94=$I95,$J95,IF(AND(R94&gt;=$J95,R94&lt;=$L95),R94+$M95,R94)))</f>
      </c>
      <c r="S95">
        <f>IF(OR(S94="",$K95=0),S94,IF(S94=$I95,$J95,IF(AND(S94&gt;=$J95,S94&lt;=$L95),S94+$M95,S94)))</f>
      </c>
      <c r="T95">
        <f>IF(OR(T94="",$K95=0),T94,IF(T94=$I95,$J95,IF(AND(T94&gt;=$J95,T94&lt;=$L95),T94+$M95,T94)))</f>
      </c>
      <c r="U95">
        <f>IF(OR(U94="",$K95=0),U94,IF(U94=$I95,$J95,IF(AND(U94&gt;=$J95,U94&lt;=$L95),U94+$M95,U94)))</f>
      </c>
      <c r="V95">
        <f>IF(OR(V94="",$K95=0),V94,IF(V94=$I95,$J95,IF(AND(V94&gt;=$J95,V94&lt;=$L95),V94+$M95,V94)))</f>
      </c>
      <c r="W95">
        <f>IF(OR(W94="",$K95=0),W94,IF(W94=$I95,$J95,IF(AND(W94&gt;=$J95,W94&lt;=$L95),W94+$M95,W94)))</f>
      </c>
      <c r="X95">
        <f>IF(OR(X94="",$K95=0),X94,IF(X94=$I95,$J95,IF(AND(X94&gt;=$J95,X94&lt;=$L95),X94+$M95,X94)))</f>
      </c>
      <c r="Y95">
        <f>IF(OR(Y94="",$K95=0),Y94,IF(Y94=$I95,$J95,IF(AND(Y94&gt;=$J95,Y94&lt;=$L95),Y94+$M95,Y94)))</f>
      </c>
      <c r="Z95">
        <f>IF(OR(Z94="",$K95=0),Z94,IF(Z94=$I95,$J95,IF(AND(Z94&gt;=$J95,Z94&lt;=$L95),Z94+$M95,Z94)))</f>
      </c>
      <c r="AA95">
        <f>IF(OR(AA94="",$K95=0),AA94,IF(AA94=$I95,$J95,IF(AND(AA94&gt;=$J95,AA94&lt;=$L95),AA94+$M95,AA94)))</f>
      </c>
      <c r="AB95">
        <f>IF(OR(AB94="",$K95=0),AB94,IF(AB94=$I95,$J95,IF(AND(AB94&gt;=$J95,AB94&lt;=$L95),AB94+$M95,AB94)))</f>
      </c>
      <c r="AC95">
        <f>IF(OR(AC94="",$K95=0),AC94,IF(AC94=$I95,$J95,IF(AND(AC94&gt;=$J95,AC94&lt;=$L95),AC94+$M95,AC94)))</f>
      </c>
      <c r="AD95">
        <f>IF(OR(AD94="",$K95=0),AD94,IF(AD94=$I95,$J95,IF(AND(AD94&gt;=$J95,AD94&lt;=$L95),AD94+$M95,AD94)))</f>
      </c>
      <c r="AE95">
        <f>IF(OR(AE94="",$K95=0),AE94,IF(AE94=$I95,$J95,IF(AND(AE94&gt;=$J95,AE94&lt;=$L95),AE94+$M95,AE94)))</f>
      </c>
      <c r="AF95">
        <f>IF(OR(AF94="",$K95=0),AF94,IF(AF94=$I95,$J95,IF(AND(AF94&gt;=$J95,AF94&lt;=$L95),AF94+$M95,AF94)))</f>
      </c>
      <c r="AG95">
        <f>IF(OR(AG94="",$K95=0),AG94,IF(AG94=$I95,$J95,IF(AND(AG94&gt;=$J95,AG94&lt;=$L95),AG94+$M95,AG94)))</f>
      </c>
      <c r="AH95">
        <f>IF(OR(AH94="",$K95=0),AH94,IF(AH94=$I95,$J95,IF(AND(AH94&gt;=$J95,AH94&lt;=$L95),AH94+$M95,AH94)))</f>
      </c>
      <c r="AI95">
        <f>IF(OR(AI94="",$K95=0),AI94,IF(AI94=$I95,$J95,IF(AND(AI94&gt;=$J95,AI94&lt;=$L95),AI94+$M95,AI94)))</f>
      </c>
      <c r="AJ95">
        <f>IF(OR(AJ94="",$K95=0),AJ94,IF(AJ94=$I95,$J95,IF(AND(AJ94&gt;=$J95,AJ94&lt;=$L95),AJ94+$M95,AJ94)))</f>
      </c>
      <c r="AK95">
        <f>IF(OR(AK94="",$K95=0),AK94,IF(AK94=$I95,$J95,IF(AND(AK94&gt;=$J95,AK94&lt;=$L95),AK94+$M95,AK94)))</f>
      </c>
      <c r="AL95">
        <f>IF(OR(AL94="",$K95=0),AL94,IF(AL94=$I95,$J95,IF(AND(AL94&gt;=$J95,AL94&lt;=$L95),AL94+$M95,AL94)))</f>
      </c>
      <c r="AM95">
        <f>IF(OR(AM94="",$K95=0),AM94,IF(AM94=$I95,$J95,IF(AND(AM94&gt;=$J95,AM94&lt;=$L95),AM94+$M95,AM94)))</f>
      </c>
      <c r="AN95">
        <f>IF(OR(AN94="",$K95=0),AN94,IF(AN94=$I95,$J95,IF(AND(AN94&gt;=$J95,AN94&lt;=$L95),AN94+$M95,AN94)))</f>
      </c>
      <c r="AO95">
        <f>IF(OR(AO94="",$K95=0),AO94,IF(AO94=$I95,$J95,IF(AND(AO94&gt;=$J95,AO94&lt;=$L95),AO94+$M95,AO94)))</f>
      </c>
      <c r="AP95">
        <f>IF(OR(AP94="",$K95=0),AP94,IF(AP94=$I95,$J95,IF(AND(AP94&gt;=$J95,AP94&lt;=$L95),AP94+$M95,AP94)))</f>
      </c>
      <c r="AQ95">
        <f>IF(OR(AQ94="",$K95=0),AQ94,IF(AQ94=$I95,$J95,IF(AND(AQ94&gt;=$J95,AQ94&lt;=$L95),AQ94+$M95,AQ94)))</f>
      </c>
      <c r="AR95">
        <f>IF(OR(AR94="",$K95=0),AR94,IF(AR94=$I95,$J95,IF(AND(AR94&gt;=$J95,AR94&lt;=$L95),AR94+$M95,AR94)))</f>
      </c>
      <c r="AS95">
        <f>IF(OR(AS94="",$K95=0),AS94,IF(AS94=$I95,$J95,IF(AND(AS94&gt;=$J95,AS94&lt;=$L95),AS94+$M95,AS94)))</f>
      </c>
      <c r="AT95">
        <f>IF(OR(AT94="",$K95=0),AT94,IF(AT94=$I95,$J95,IF(AND(AT94&gt;=$J95,AT94&lt;=$L95),AT94+$M95,AT94)))</f>
      </c>
      <c r="AU95">
        <f>IF(OR(AU94="",$K95=0),AU94,IF(AU94=$I95,$J95,IF(AND(AU94&gt;=$J95,AU94&lt;=$L95),AU94+$M95,AU94)))</f>
      </c>
      <c r="AV95">
        <f>IF(OR(AV94="",$K95=0),AV94,IF(AV94=$I95,$J95,IF(AND(AV94&gt;=$J95,AV94&lt;=$L95),AV94+$M95,AV94)))</f>
      </c>
      <c r="AW95">
        <f>IF(OR(AW94="",$K95=0),AW94,IF(AW94=$I95,$J95,IF(AND(AW94&gt;=$J95,AW94&lt;=$L95),AW94+$M95,AW94)))</f>
      </c>
      <c r="AX95">
        <f>IF(OR(AX94="",$K95=0),AX94,IF(AX94=$I95,$J95,IF(AND(AX94&gt;=$J95,AX94&lt;=$L95),AX94+$M95,AX94)))</f>
      </c>
      <c r="AY95">
        <f>IF(OR(AY94="",$K95=0),AY94,IF(AY94=$I95,$J95,IF(AND(AY94&gt;=$J95,AY94&lt;=$L95),AY94+$M95,AY94)))</f>
      </c>
      <c r="AZ95">
        <f>IF(OR(AZ94="",$K95=0),AZ94,IF(AZ94=$I95,$J95,IF(AND(AZ94&gt;=$J95,AZ94&lt;=$L95),AZ94+$M95,AZ94)))</f>
      </c>
      <c r="BA95">
        <f>IF(OR(BA94="",$K95=0),BA94,IF(BA94=$I95,$J95,IF(AND(BA94&gt;=$J95,BA94&lt;=$L95),BA94+$M95,BA94)))</f>
      </c>
    </row>
    <row r="96" ht="20" customHeight="1">
      <c r="A96" s="9">
        <v>91</v>
      </c>
      <c r="B96" s="25"/>
      <c r="C96" s="26"/>
      <c r="D96" s="26"/>
      <c r="E96" s="26"/>
      <c r="F96" s="26"/>
      <c r="G96" s="27">
        <f>IF(AND($C96="",$D96=""),"",IF(OR($C96="",$D96=""),"Type both players",IF(OR($I96="",$J96=""),"A name is not on the Players tab",IF($C96=$D96,"The same player twice",IF($I96&lt;$J96,"Challenges go up the ladder, so nothing moved",IF($I96-$J96&gt;Settings!$C$5,"More than "&amp;Settings!$C$5&amp;" places up, so nothing moved",IF($E96="","To play",IF($E96="Defender",$D96&amp;" stays at "&amp;$J96,IF((Settings!$C$6="Swap places"),$C96&amp;" and "&amp;$D96&amp;" swap places",$C96&amp;" moves up to "&amp;$J96)))))))))</f>
      </c>
      <c r="I96">
        <f>IF($C96="","",IFERROR(INDEX($N$95:$BA$95,1,MATCH($C96,Players!$B$6:$B$45,0)),""))</f>
      </c>
      <c r="J96">
        <f>IF($D96="","",IFERROR(INDEX($N$95:$BA$95,1,MATCH($D96,Players!$B$6:$B$45,0)),""))</f>
      </c>
      <c r="K96">
        <f>IF(AND($E96="Challenger",ISNUMBER($I96),ISNUMBER($J96),$C96&lt;&gt;$D96),IF(AND($I96&gt;$J96,$I96-$J96&lt;=Settings!$C$5),1,0),0)</f>
      </c>
      <c r="L96">
        <f>IF($K96=0,"",IF((Settings!$C$6="Swap places"),$J96,$I96-1))</f>
      </c>
      <c r="M96">
        <f>IF($K96=0,"",IF((Settings!$C$6="Swap places"),$I96-$J96,1))</f>
      </c>
      <c r="N96">
        <f>IF(OR(N95="",$K96=0),N95,IF(N95=$I96,$J96,IF(AND(N95&gt;=$J96,N95&lt;=$L96),N95+$M96,N95)))</f>
      </c>
      <c r="O96">
        <f>IF(OR(O95="",$K96=0),O95,IF(O95=$I96,$J96,IF(AND(O95&gt;=$J96,O95&lt;=$L96),O95+$M96,O95)))</f>
      </c>
      <c r="P96">
        <f>IF(OR(P95="",$K96=0),P95,IF(P95=$I96,$J96,IF(AND(P95&gt;=$J96,P95&lt;=$L96),P95+$M96,P95)))</f>
      </c>
      <c r="Q96">
        <f>IF(OR(Q95="",$K96=0),Q95,IF(Q95=$I96,$J96,IF(AND(Q95&gt;=$J96,Q95&lt;=$L96),Q95+$M96,Q95)))</f>
      </c>
      <c r="R96">
        <f>IF(OR(R95="",$K96=0),R95,IF(R95=$I96,$J96,IF(AND(R95&gt;=$J96,R95&lt;=$L96),R95+$M96,R95)))</f>
      </c>
      <c r="S96">
        <f>IF(OR(S95="",$K96=0),S95,IF(S95=$I96,$J96,IF(AND(S95&gt;=$J96,S95&lt;=$L96),S95+$M96,S95)))</f>
      </c>
      <c r="T96">
        <f>IF(OR(T95="",$K96=0),T95,IF(T95=$I96,$J96,IF(AND(T95&gt;=$J96,T95&lt;=$L96),T95+$M96,T95)))</f>
      </c>
      <c r="U96">
        <f>IF(OR(U95="",$K96=0),U95,IF(U95=$I96,$J96,IF(AND(U95&gt;=$J96,U95&lt;=$L96),U95+$M96,U95)))</f>
      </c>
      <c r="V96">
        <f>IF(OR(V95="",$K96=0),V95,IF(V95=$I96,$J96,IF(AND(V95&gt;=$J96,V95&lt;=$L96),V95+$M96,V95)))</f>
      </c>
      <c r="W96">
        <f>IF(OR(W95="",$K96=0),W95,IF(W95=$I96,$J96,IF(AND(W95&gt;=$J96,W95&lt;=$L96),W95+$M96,W95)))</f>
      </c>
      <c r="X96">
        <f>IF(OR(X95="",$K96=0),X95,IF(X95=$I96,$J96,IF(AND(X95&gt;=$J96,X95&lt;=$L96),X95+$M96,X95)))</f>
      </c>
      <c r="Y96">
        <f>IF(OR(Y95="",$K96=0),Y95,IF(Y95=$I96,$J96,IF(AND(Y95&gt;=$J96,Y95&lt;=$L96),Y95+$M96,Y95)))</f>
      </c>
      <c r="Z96">
        <f>IF(OR(Z95="",$K96=0),Z95,IF(Z95=$I96,$J96,IF(AND(Z95&gt;=$J96,Z95&lt;=$L96),Z95+$M96,Z95)))</f>
      </c>
      <c r="AA96">
        <f>IF(OR(AA95="",$K96=0),AA95,IF(AA95=$I96,$J96,IF(AND(AA95&gt;=$J96,AA95&lt;=$L96),AA95+$M96,AA95)))</f>
      </c>
      <c r="AB96">
        <f>IF(OR(AB95="",$K96=0),AB95,IF(AB95=$I96,$J96,IF(AND(AB95&gt;=$J96,AB95&lt;=$L96),AB95+$M96,AB95)))</f>
      </c>
      <c r="AC96">
        <f>IF(OR(AC95="",$K96=0),AC95,IF(AC95=$I96,$J96,IF(AND(AC95&gt;=$J96,AC95&lt;=$L96),AC95+$M96,AC95)))</f>
      </c>
      <c r="AD96">
        <f>IF(OR(AD95="",$K96=0),AD95,IF(AD95=$I96,$J96,IF(AND(AD95&gt;=$J96,AD95&lt;=$L96),AD95+$M96,AD95)))</f>
      </c>
      <c r="AE96">
        <f>IF(OR(AE95="",$K96=0),AE95,IF(AE95=$I96,$J96,IF(AND(AE95&gt;=$J96,AE95&lt;=$L96),AE95+$M96,AE95)))</f>
      </c>
      <c r="AF96">
        <f>IF(OR(AF95="",$K96=0),AF95,IF(AF95=$I96,$J96,IF(AND(AF95&gt;=$J96,AF95&lt;=$L96),AF95+$M96,AF95)))</f>
      </c>
      <c r="AG96">
        <f>IF(OR(AG95="",$K96=0),AG95,IF(AG95=$I96,$J96,IF(AND(AG95&gt;=$J96,AG95&lt;=$L96),AG95+$M96,AG95)))</f>
      </c>
      <c r="AH96">
        <f>IF(OR(AH95="",$K96=0),AH95,IF(AH95=$I96,$J96,IF(AND(AH95&gt;=$J96,AH95&lt;=$L96),AH95+$M96,AH95)))</f>
      </c>
      <c r="AI96">
        <f>IF(OR(AI95="",$K96=0),AI95,IF(AI95=$I96,$J96,IF(AND(AI95&gt;=$J96,AI95&lt;=$L96),AI95+$M96,AI95)))</f>
      </c>
      <c r="AJ96">
        <f>IF(OR(AJ95="",$K96=0),AJ95,IF(AJ95=$I96,$J96,IF(AND(AJ95&gt;=$J96,AJ95&lt;=$L96),AJ95+$M96,AJ95)))</f>
      </c>
      <c r="AK96">
        <f>IF(OR(AK95="",$K96=0),AK95,IF(AK95=$I96,$J96,IF(AND(AK95&gt;=$J96,AK95&lt;=$L96),AK95+$M96,AK95)))</f>
      </c>
      <c r="AL96">
        <f>IF(OR(AL95="",$K96=0),AL95,IF(AL95=$I96,$J96,IF(AND(AL95&gt;=$J96,AL95&lt;=$L96),AL95+$M96,AL95)))</f>
      </c>
      <c r="AM96">
        <f>IF(OR(AM95="",$K96=0),AM95,IF(AM95=$I96,$J96,IF(AND(AM95&gt;=$J96,AM95&lt;=$L96),AM95+$M96,AM95)))</f>
      </c>
      <c r="AN96">
        <f>IF(OR(AN95="",$K96=0),AN95,IF(AN95=$I96,$J96,IF(AND(AN95&gt;=$J96,AN95&lt;=$L96),AN95+$M96,AN95)))</f>
      </c>
      <c r="AO96">
        <f>IF(OR(AO95="",$K96=0),AO95,IF(AO95=$I96,$J96,IF(AND(AO95&gt;=$J96,AO95&lt;=$L96),AO95+$M96,AO95)))</f>
      </c>
      <c r="AP96">
        <f>IF(OR(AP95="",$K96=0),AP95,IF(AP95=$I96,$J96,IF(AND(AP95&gt;=$J96,AP95&lt;=$L96),AP95+$M96,AP95)))</f>
      </c>
      <c r="AQ96">
        <f>IF(OR(AQ95="",$K96=0),AQ95,IF(AQ95=$I96,$J96,IF(AND(AQ95&gt;=$J96,AQ95&lt;=$L96),AQ95+$M96,AQ95)))</f>
      </c>
      <c r="AR96">
        <f>IF(OR(AR95="",$K96=0),AR95,IF(AR95=$I96,$J96,IF(AND(AR95&gt;=$J96,AR95&lt;=$L96),AR95+$M96,AR95)))</f>
      </c>
      <c r="AS96">
        <f>IF(OR(AS95="",$K96=0),AS95,IF(AS95=$I96,$J96,IF(AND(AS95&gt;=$J96,AS95&lt;=$L96),AS95+$M96,AS95)))</f>
      </c>
      <c r="AT96">
        <f>IF(OR(AT95="",$K96=0),AT95,IF(AT95=$I96,$J96,IF(AND(AT95&gt;=$J96,AT95&lt;=$L96),AT95+$M96,AT95)))</f>
      </c>
      <c r="AU96">
        <f>IF(OR(AU95="",$K96=0),AU95,IF(AU95=$I96,$J96,IF(AND(AU95&gt;=$J96,AU95&lt;=$L96),AU95+$M96,AU95)))</f>
      </c>
      <c r="AV96">
        <f>IF(OR(AV95="",$K96=0),AV95,IF(AV95=$I96,$J96,IF(AND(AV95&gt;=$J96,AV95&lt;=$L96),AV95+$M96,AV95)))</f>
      </c>
      <c r="AW96">
        <f>IF(OR(AW95="",$K96=0),AW95,IF(AW95=$I96,$J96,IF(AND(AW95&gt;=$J96,AW95&lt;=$L96),AW95+$M96,AW95)))</f>
      </c>
      <c r="AX96">
        <f>IF(OR(AX95="",$K96=0),AX95,IF(AX95=$I96,$J96,IF(AND(AX95&gt;=$J96,AX95&lt;=$L96),AX95+$M96,AX95)))</f>
      </c>
      <c r="AY96">
        <f>IF(OR(AY95="",$K96=0),AY95,IF(AY95=$I96,$J96,IF(AND(AY95&gt;=$J96,AY95&lt;=$L96),AY95+$M96,AY95)))</f>
      </c>
      <c r="AZ96">
        <f>IF(OR(AZ95="",$K96=0),AZ95,IF(AZ95=$I96,$J96,IF(AND(AZ95&gt;=$J96,AZ95&lt;=$L96),AZ95+$M96,AZ95)))</f>
      </c>
      <c r="BA96">
        <f>IF(OR(BA95="",$K96=0),BA95,IF(BA95=$I96,$J96,IF(AND(BA95&gt;=$J96,BA95&lt;=$L96),BA95+$M96,BA95)))</f>
      </c>
    </row>
    <row r="97" ht="20" customHeight="1">
      <c r="A97" s="9">
        <v>92</v>
      </c>
      <c r="B97" s="25"/>
      <c r="C97" s="26"/>
      <c r="D97" s="26"/>
      <c r="E97" s="26"/>
      <c r="F97" s="26"/>
      <c r="G97" s="27">
        <f>IF(AND($C97="",$D97=""),"",IF(OR($C97="",$D97=""),"Type both players",IF(OR($I97="",$J97=""),"A name is not on the Players tab",IF($C97=$D97,"The same player twice",IF($I97&lt;$J97,"Challenges go up the ladder, so nothing moved",IF($I97-$J97&gt;Settings!$C$5,"More than "&amp;Settings!$C$5&amp;" places up, so nothing moved",IF($E97="","To play",IF($E97="Defender",$D97&amp;" stays at "&amp;$J97,IF((Settings!$C$6="Swap places"),$C97&amp;" and "&amp;$D97&amp;" swap places",$C97&amp;" moves up to "&amp;$J97)))))))))</f>
      </c>
      <c r="I97">
        <f>IF($C97="","",IFERROR(INDEX($N$96:$BA$96,1,MATCH($C97,Players!$B$6:$B$45,0)),""))</f>
      </c>
      <c r="J97">
        <f>IF($D97="","",IFERROR(INDEX($N$96:$BA$96,1,MATCH($D97,Players!$B$6:$B$45,0)),""))</f>
      </c>
      <c r="K97">
        <f>IF(AND($E97="Challenger",ISNUMBER($I97),ISNUMBER($J97),$C97&lt;&gt;$D97),IF(AND($I97&gt;$J97,$I97-$J97&lt;=Settings!$C$5),1,0),0)</f>
      </c>
      <c r="L97">
        <f>IF($K97=0,"",IF((Settings!$C$6="Swap places"),$J97,$I97-1))</f>
      </c>
      <c r="M97">
        <f>IF($K97=0,"",IF((Settings!$C$6="Swap places"),$I97-$J97,1))</f>
      </c>
      <c r="N97">
        <f>IF(OR(N96="",$K97=0),N96,IF(N96=$I97,$J97,IF(AND(N96&gt;=$J97,N96&lt;=$L97),N96+$M97,N96)))</f>
      </c>
      <c r="O97">
        <f>IF(OR(O96="",$K97=0),O96,IF(O96=$I97,$J97,IF(AND(O96&gt;=$J97,O96&lt;=$L97),O96+$M97,O96)))</f>
      </c>
      <c r="P97">
        <f>IF(OR(P96="",$K97=0),P96,IF(P96=$I97,$J97,IF(AND(P96&gt;=$J97,P96&lt;=$L97),P96+$M97,P96)))</f>
      </c>
      <c r="Q97">
        <f>IF(OR(Q96="",$K97=0),Q96,IF(Q96=$I97,$J97,IF(AND(Q96&gt;=$J97,Q96&lt;=$L97),Q96+$M97,Q96)))</f>
      </c>
      <c r="R97">
        <f>IF(OR(R96="",$K97=0),R96,IF(R96=$I97,$J97,IF(AND(R96&gt;=$J97,R96&lt;=$L97),R96+$M97,R96)))</f>
      </c>
      <c r="S97">
        <f>IF(OR(S96="",$K97=0),S96,IF(S96=$I97,$J97,IF(AND(S96&gt;=$J97,S96&lt;=$L97),S96+$M97,S96)))</f>
      </c>
      <c r="T97">
        <f>IF(OR(T96="",$K97=0),T96,IF(T96=$I97,$J97,IF(AND(T96&gt;=$J97,T96&lt;=$L97),T96+$M97,T96)))</f>
      </c>
      <c r="U97">
        <f>IF(OR(U96="",$K97=0),U96,IF(U96=$I97,$J97,IF(AND(U96&gt;=$J97,U96&lt;=$L97),U96+$M97,U96)))</f>
      </c>
      <c r="V97">
        <f>IF(OR(V96="",$K97=0),V96,IF(V96=$I97,$J97,IF(AND(V96&gt;=$J97,V96&lt;=$L97),V96+$M97,V96)))</f>
      </c>
      <c r="W97">
        <f>IF(OR(W96="",$K97=0),W96,IF(W96=$I97,$J97,IF(AND(W96&gt;=$J97,W96&lt;=$L97),W96+$M97,W96)))</f>
      </c>
      <c r="X97">
        <f>IF(OR(X96="",$K97=0),X96,IF(X96=$I97,$J97,IF(AND(X96&gt;=$J97,X96&lt;=$L97),X96+$M97,X96)))</f>
      </c>
      <c r="Y97">
        <f>IF(OR(Y96="",$K97=0),Y96,IF(Y96=$I97,$J97,IF(AND(Y96&gt;=$J97,Y96&lt;=$L97),Y96+$M97,Y96)))</f>
      </c>
      <c r="Z97">
        <f>IF(OR(Z96="",$K97=0),Z96,IF(Z96=$I97,$J97,IF(AND(Z96&gt;=$J97,Z96&lt;=$L97),Z96+$M97,Z96)))</f>
      </c>
      <c r="AA97">
        <f>IF(OR(AA96="",$K97=0),AA96,IF(AA96=$I97,$J97,IF(AND(AA96&gt;=$J97,AA96&lt;=$L97),AA96+$M97,AA96)))</f>
      </c>
      <c r="AB97">
        <f>IF(OR(AB96="",$K97=0),AB96,IF(AB96=$I97,$J97,IF(AND(AB96&gt;=$J97,AB96&lt;=$L97),AB96+$M97,AB96)))</f>
      </c>
      <c r="AC97">
        <f>IF(OR(AC96="",$K97=0),AC96,IF(AC96=$I97,$J97,IF(AND(AC96&gt;=$J97,AC96&lt;=$L97),AC96+$M97,AC96)))</f>
      </c>
      <c r="AD97">
        <f>IF(OR(AD96="",$K97=0),AD96,IF(AD96=$I97,$J97,IF(AND(AD96&gt;=$J97,AD96&lt;=$L97),AD96+$M97,AD96)))</f>
      </c>
      <c r="AE97">
        <f>IF(OR(AE96="",$K97=0),AE96,IF(AE96=$I97,$J97,IF(AND(AE96&gt;=$J97,AE96&lt;=$L97),AE96+$M97,AE96)))</f>
      </c>
      <c r="AF97">
        <f>IF(OR(AF96="",$K97=0),AF96,IF(AF96=$I97,$J97,IF(AND(AF96&gt;=$J97,AF96&lt;=$L97),AF96+$M97,AF96)))</f>
      </c>
      <c r="AG97">
        <f>IF(OR(AG96="",$K97=0),AG96,IF(AG96=$I97,$J97,IF(AND(AG96&gt;=$J97,AG96&lt;=$L97),AG96+$M97,AG96)))</f>
      </c>
      <c r="AH97">
        <f>IF(OR(AH96="",$K97=0),AH96,IF(AH96=$I97,$J97,IF(AND(AH96&gt;=$J97,AH96&lt;=$L97),AH96+$M97,AH96)))</f>
      </c>
      <c r="AI97">
        <f>IF(OR(AI96="",$K97=0),AI96,IF(AI96=$I97,$J97,IF(AND(AI96&gt;=$J97,AI96&lt;=$L97),AI96+$M97,AI96)))</f>
      </c>
      <c r="AJ97">
        <f>IF(OR(AJ96="",$K97=0),AJ96,IF(AJ96=$I97,$J97,IF(AND(AJ96&gt;=$J97,AJ96&lt;=$L97),AJ96+$M97,AJ96)))</f>
      </c>
      <c r="AK97">
        <f>IF(OR(AK96="",$K97=0),AK96,IF(AK96=$I97,$J97,IF(AND(AK96&gt;=$J97,AK96&lt;=$L97),AK96+$M97,AK96)))</f>
      </c>
      <c r="AL97">
        <f>IF(OR(AL96="",$K97=0),AL96,IF(AL96=$I97,$J97,IF(AND(AL96&gt;=$J97,AL96&lt;=$L97),AL96+$M97,AL96)))</f>
      </c>
      <c r="AM97">
        <f>IF(OR(AM96="",$K97=0),AM96,IF(AM96=$I97,$J97,IF(AND(AM96&gt;=$J97,AM96&lt;=$L97),AM96+$M97,AM96)))</f>
      </c>
      <c r="AN97">
        <f>IF(OR(AN96="",$K97=0),AN96,IF(AN96=$I97,$J97,IF(AND(AN96&gt;=$J97,AN96&lt;=$L97),AN96+$M97,AN96)))</f>
      </c>
      <c r="AO97">
        <f>IF(OR(AO96="",$K97=0),AO96,IF(AO96=$I97,$J97,IF(AND(AO96&gt;=$J97,AO96&lt;=$L97),AO96+$M97,AO96)))</f>
      </c>
      <c r="AP97">
        <f>IF(OR(AP96="",$K97=0),AP96,IF(AP96=$I97,$J97,IF(AND(AP96&gt;=$J97,AP96&lt;=$L97),AP96+$M97,AP96)))</f>
      </c>
      <c r="AQ97">
        <f>IF(OR(AQ96="",$K97=0),AQ96,IF(AQ96=$I97,$J97,IF(AND(AQ96&gt;=$J97,AQ96&lt;=$L97),AQ96+$M97,AQ96)))</f>
      </c>
      <c r="AR97">
        <f>IF(OR(AR96="",$K97=0),AR96,IF(AR96=$I97,$J97,IF(AND(AR96&gt;=$J97,AR96&lt;=$L97),AR96+$M97,AR96)))</f>
      </c>
      <c r="AS97">
        <f>IF(OR(AS96="",$K97=0),AS96,IF(AS96=$I97,$J97,IF(AND(AS96&gt;=$J97,AS96&lt;=$L97),AS96+$M97,AS96)))</f>
      </c>
      <c r="AT97">
        <f>IF(OR(AT96="",$K97=0),AT96,IF(AT96=$I97,$J97,IF(AND(AT96&gt;=$J97,AT96&lt;=$L97),AT96+$M97,AT96)))</f>
      </c>
      <c r="AU97">
        <f>IF(OR(AU96="",$K97=0),AU96,IF(AU96=$I97,$J97,IF(AND(AU96&gt;=$J97,AU96&lt;=$L97),AU96+$M97,AU96)))</f>
      </c>
      <c r="AV97">
        <f>IF(OR(AV96="",$K97=0),AV96,IF(AV96=$I97,$J97,IF(AND(AV96&gt;=$J97,AV96&lt;=$L97),AV96+$M97,AV96)))</f>
      </c>
      <c r="AW97">
        <f>IF(OR(AW96="",$K97=0),AW96,IF(AW96=$I97,$J97,IF(AND(AW96&gt;=$J97,AW96&lt;=$L97),AW96+$M97,AW96)))</f>
      </c>
      <c r="AX97">
        <f>IF(OR(AX96="",$K97=0),AX96,IF(AX96=$I97,$J97,IF(AND(AX96&gt;=$J97,AX96&lt;=$L97),AX96+$M97,AX96)))</f>
      </c>
      <c r="AY97">
        <f>IF(OR(AY96="",$K97=0),AY96,IF(AY96=$I97,$J97,IF(AND(AY96&gt;=$J97,AY96&lt;=$L97),AY96+$M97,AY96)))</f>
      </c>
      <c r="AZ97">
        <f>IF(OR(AZ96="",$K97=0),AZ96,IF(AZ96=$I97,$J97,IF(AND(AZ96&gt;=$J97,AZ96&lt;=$L97),AZ96+$M97,AZ96)))</f>
      </c>
      <c r="BA97">
        <f>IF(OR(BA96="",$K97=0),BA96,IF(BA96=$I97,$J97,IF(AND(BA96&gt;=$J97,BA96&lt;=$L97),BA96+$M97,BA96)))</f>
      </c>
    </row>
    <row r="98" ht="20" customHeight="1">
      <c r="A98" s="9">
        <v>93</v>
      </c>
      <c r="B98" s="25"/>
      <c r="C98" s="26"/>
      <c r="D98" s="26"/>
      <c r="E98" s="26"/>
      <c r="F98" s="26"/>
      <c r="G98" s="27">
        <f>IF(AND($C98="",$D98=""),"",IF(OR($C98="",$D98=""),"Type both players",IF(OR($I98="",$J98=""),"A name is not on the Players tab",IF($C98=$D98,"The same player twice",IF($I98&lt;$J98,"Challenges go up the ladder, so nothing moved",IF($I98-$J98&gt;Settings!$C$5,"More than "&amp;Settings!$C$5&amp;" places up, so nothing moved",IF($E98="","To play",IF($E98="Defender",$D98&amp;" stays at "&amp;$J98,IF((Settings!$C$6="Swap places"),$C98&amp;" and "&amp;$D98&amp;" swap places",$C98&amp;" moves up to "&amp;$J98)))))))))</f>
      </c>
      <c r="I98">
        <f>IF($C98="","",IFERROR(INDEX($N$97:$BA$97,1,MATCH($C98,Players!$B$6:$B$45,0)),""))</f>
      </c>
      <c r="J98">
        <f>IF($D98="","",IFERROR(INDEX($N$97:$BA$97,1,MATCH($D98,Players!$B$6:$B$45,0)),""))</f>
      </c>
      <c r="K98">
        <f>IF(AND($E98="Challenger",ISNUMBER($I98),ISNUMBER($J98),$C98&lt;&gt;$D98),IF(AND($I98&gt;$J98,$I98-$J98&lt;=Settings!$C$5),1,0),0)</f>
      </c>
      <c r="L98">
        <f>IF($K98=0,"",IF((Settings!$C$6="Swap places"),$J98,$I98-1))</f>
      </c>
      <c r="M98">
        <f>IF($K98=0,"",IF((Settings!$C$6="Swap places"),$I98-$J98,1))</f>
      </c>
      <c r="N98">
        <f>IF(OR(N97="",$K98=0),N97,IF(N97=$I98,$J98,IF(AND(N97&gt;=$J98,N97&lt;=$L98),N97+$M98,N97)))</f>
      </c>
      <c r="O98">
        <f>IF(OR(O97="",$K98=0),O97,IF(O97=$I98,$J98,IF(AND(O97&gt;=$J98,O97&lt;=$L98),O97+$M98,O97)))</f>
      </c>
      <c r="P98">
        <f>IF(OR(P97="",$K98=0),P97,IF(P97=$I98,$J98,IF(AND(P97&gt;=$J98,P97&lt;=$L98),P97+$M98,P97)))</f>
      </c>
      <c r="Q98">
        <f>IF(OR(Q97="",$K98=0),Q97,IF(Q97=$I98,$J98,IF(AND(Q97&gt;=$J98,Q97&lt;=$L98),Q97+$M98,Q97)))</f>
      </c>
      <c r="R98">
        <f>IF(OR(R97="",$K98=0),R97,IF(R97=$I98,$J98,IF(AND(R97&gt;=$J98,R97&lt;=$L98),R97+$M98,R97)))</f>
      </c>
      <c r="S98">
        <f>IF(OR(S97="",$K98=0),S97,IF(S97=$I98,$J98,IF(AND(S97&gt;=$J98,S97&lt;=$L98),S97+$M98,S97)))</f>
      </c>
      <c r="T98">
        <f>IF(OR(T97="",$K98=0),T97,IF(T97=$I98,$J98,IF(AND(T97&gt;=$J98,T97&lt;=$L98),T97+$M98,T97)))</f>
      </c>
      <c r="U98">
        <f>IF(OR(U97="",$K98=0),U97,IF(U97=$I98,$J98,IF(AND(U97&gt;=$J98,U97&lt;=$L98),U97+$M98,U97)))</f>
      </c>
      <c r="V98">
        <f>IF(OR(V97="",$K98=0),V97,IF(V97=$I98,$J98,IF(AND(V97&gt;=$J98,V97&lt;=$L98),V97+$M98,V97)))</f>
      </c>
      <c r="W98">
        <f>IF(OR(W97="",$K98=0),W97,IF(W97=$I98,$J98,IF(AND(W97&gt;=$J98,W97&lt;=$L98),W97+$M98,W97)))</f>
      </c>
      <c r="X98">
        <f>IF(OR(X97="",$K98=0),X97,IF(X97=$I98,$J98,IF(AND(X97&gt;=$J98,X97&lt;=$L98),X97+$M98,X97)))</f>
      </c>
      <c r="Y98">
        <f>IF(OR(Y97="",$K98=0),Y97,IF(Y97=$I98,$J98,IF(AND(Y97&gt;=$J98,Y97&lt;=$L98),Y97+$M98,Y97)))</f>
      </c>
      <c r="Z98">
        <f>IF(OR(Z97="",$K98=0),Z97,IF(Z97=$I98,$J98,IF(AND(Z97&gt;=$J98,Z97&lt;=$L98),Z97+$M98,Z97)))</f>
      </c>
      <c r="AA98">
        <f>IF(OR(AA97="",$K98=0),AA97,IF(AA97=$I98,$J98,IF(AND(AA97&gt;=$J98,AA97&lt;=$L98),AA97+$M98,AA97)))</f>
      </c>
      <c r="AB98">
        <f>IF(OR(AB97="",$K98=0),AB97,IF(AB97=$I98,$J98,IF(AND(AB97&gt;=$J98,AB97&lt;=$L98),AB97+$M98,AB97)))</f>
      </c>
      <c r="AC98">
        <f>IF(OR(AC97="",$K98=0),AC97,IF(AC97=$I98,$J98,IF(AND(AC97&gt;=$J98,AC97&lt;=$L98),AC97+$M98,AC97)))</f>
      </c>
      <c r="AD98">
        <f>IF(OR(AD97="",$K98=0),AD97,IF(AD97=$I98,$J98,IF(AND(AD97&gt;=$J98,AD97&lt;=$L98),AD97+$M98,AD97)))</f>
      </c>
      <c r="AE98">
        <f>IF(OR(AE97="",$K98=0),AE97,IF(AE97=$I98,$J98,IF(AND(AE97&gt;=$J98,AE97&lt;=$L98),AE97+$M98,AE97)))</f>
      </c>
      <c r="AF98">
        <f>IF(OR(AF97="",$K98=0),AF97,IF(AF97=$I98,$J98,IF(AND(AF97&gt;=$J98,AF97&lt;=$L98),AF97+$M98,AF97)))</f>
      </c>
      <c r="AG98">
        <f>IF(OR(AG97="",$K98=0),AG97,IF(AG97=$I98,$J98,IF(AND(AG97&gt;=$J98,AG97&lt;=$L98),AG97+$M98,AG97)))</f>
      </c>
      <c r="AH98">
        <f>IF(OR(AH97="",$K98=0),AH97,IF(AH97=$I98,$J98,IF(AND(AH97&gt;=$J98,AH97&lt;=$L98),AH97+$M98,AH97)))</f>
      </c>
      <c r="AI98">
        <f>IF(OR(AI97="",$K98=0),AI97,IF(AI97=$I98,$J98,IF(AND(AI97&gt;=$J98,AI97&lt;=$L98),AI97+$M98,AI97)))</f>
      </c>
      <c r="AJ98">
        <f>IF(OR(AJ97="",$K98=0),AJ97,IF(AJ97=$I98,$J98,IF(AND(AJ97&gt;=$J98,AJ97&lt;=$L98),AJ97+$M98,AJ97)))</f>
      </c>
      <c r="AK98">
        <f>IF(OR(AK97="",$K98=0),AK97,IF(AK97=$I98,$J98,IF(AND(AK97&gt;=$J98,AK97&lt;=$L98),AK97+$M98,AK97)))</f>
      </c>
      <c r="AL98">
        <f>IF(OR(AL97="",$K98=0),AL97,IF(AL97=$I98,$J98,IF(AND(AL97&gt;=$J98,AL97&lt;=$L98),AL97+$M98,AL97)))</f>
      </c>
      <c r="AM98">
        <f>IF(OR(AM97="",$K98=0),AM97,IF(AM97=$I98,$J98,IF(AND(AM97&gt;=$J98,AM97&lt;=$L98),AM97+$M98,AM97)))</f>
      </c>
      <c r="AN98">
        <f>IF(OR(AN97="",$K98=0),AN97,IF(AN97=$I98,$J98,IF(AND(AN97&gt;=$J98,AN97&lt;=$L98),AN97+$M98,AN97)))</f>
      </c>
      <c r="AO98">
        <f>IF(OR(AO97="",$K98=0),AO97,IF(AO97=$I98,$J98,IF(AND(AO97&gt;=$J98,AO97&lt;=$L98),AO97+$M98,AO97)))</f>
      </c>
      <c r="AP98">
        <f>IF(OR(AP97="",$K98=0),AP97,IF(AP97=$I98,$J98,IF(AND(AP97&gt;=$J98,AP97&lt;=$L98),AP97+$M98,AP97)))</f>
      </c>
      <c r="AQ98">
        <f>IF(OR(AQ97="",$K98=0),AQ97,IF(AQ97=$I98,$J98,IF(AND(AQ97&gt;=$J98,AQ97&lt;=$L98),AQ97+$M98,AQ97)))</f>
      </c>
      <c r="AR98">
        <f>IF(OR(AR97="",$K98=0),AR97,IF(AR97=$I98,$J98,IF(AND(AR97&gt;=$J98,AR97&lt;=$L98),AR97+$M98,AR97)))</f>
      </c>
      <c r="AS98">
        <f>IF(OR(AS97="",$K98=0),AS97,IF(AS97=$I98,$J98,IF(AND(AS97&gt;=$J98,AS97&lt;=$L98),AS97+$M98,AS97)))</f>
      </c>
      <c r="AT98">
        <f>IF(OR(AT97="",$K98=0),AT97,IF(AT97=$I98,$J98,IF(AND(AT97&gt;=$J98,AT97&lt;=$L98),AT97+$M98,AT97)))</f>
      </c>
      <c r="AU98">
        <f>IF(OR(AU97="",$K98=0),AU97,IF(AU97=$I98,$J98,IF(AND(AU97&gt;=$J98,AU97&lt;=$L98),AU97+$M98,AU97)))</f>
      </c>
      <c r="AV98">
        <f>IF(OR(AV97="",$K98=0),AV97,IF(AV97=$I98,$J98,IF(AND(AV97&gt;=$J98,AV97&lt;=$L98),AV97+$M98,AV97)))</f>
      </c>
      <c r="AW98">
        <f>IF(OR(AW97="",$K98=0),AW97,IF(AW97=$I98,$J98,IF(AND(AW97&gt;=$J98,AW97&lt;=$L98),AW97+$M98,AW97)))</f>
      </c>
      <c r="AX98">
        <f>IF(OR(AX97="",$K98=0),AX97,IF(AX97=$I98,$J98,IF(AND(AX97&gt;=$J98,AX97&lt;=$L98),AX97+$M98,AX97)))</f>
      </c>
      <c r="AY98">
        <f>IF(OR(AY97="",$K98=0),AY97,IF(AY97=$I98,$J98,IF(AND(AY97&gt;=$J98,AY97&lt;=$L98),AY97+$M98,AY97)))</f>
      </c>
      <c r="AZ98">
        <f>IF(OR(AZ97="",$K98=0),AZ97,IF(AZ97=$I98,$J98,IF(AND(AZ97&gt;=$J98,AZ97&lt;=$L98),AZ97+$M98,AZ97)))</f>
      </c>
      <c r="BA98">
        <f>IF(OR(BA97="",$K98=0),BA97,IF(BA97=$I98,$J98,IF(AND(BA97&gt;=$J98,BA97&lt;=$L98),BA97+$M98,BA97)))</f>
      </c>
    </row>
    <row r="99" ht="20" customHeight="1">
      <c r="A99" s="9">
        <v>94</v>
      </c>
      <c r="B99" s="25"/>
      <c r="C99" s="26"/>
      <c r="D99" s="26"/>
      <c r="E99" s="26"/>
      <c r="F99" s="26"/>
      <c r="G99" s="27">
        <f>IF(AND($C99="",$D99=""),"",IF(OR($C99="",$D99=""),"Type both players",IF(OR($I99="",$J99=""),"A name is not on the Players tab",IF($C99=$D99,"The same player twice",IF($I99&lt;$J99,"Challenges go up the ladder, so nothing moved",IF($I99-$J99&gt;Settings!$C$5,"More than "&amp;Settings!$C$5&amp;" places up, so nothing moved",IF($E99="","To play",IF($E99="Defender",$D99&amp;" stays at "&amp;$J99,IF((Settings!$C$6="Swap places"),$C99&amp;" and "&amp;$D99&amp;" swap places",$C99&amp;" moves up to "&amp;$J99)))))))))</f>
      </c>
      <c r="I99">
        <f>IF($C99="","",IFERROR(INDEX($N$98:$BA$98,1,MATCH($C99,Players!$B$6:$B$45,0)),""))</f>
      </c>
      <c r="J99">
        <f>IF($D99="","",IFERROR(INDEX($N$98:$BA$98,1,MATCH($D99,Players!$B$6:$B$45,0)),""))</f>
      </c>
      <c r="K99">
        <f>IF(AND($E99="Challenger",ISNUMBER($I99),ISNUMBER($J99),$C99&lt;&gt;$D99),IF(AND($I99&gt;$J99,$I99-$J99&lt;=Settings!$C$5),1,0),0)</f>
      </c>
      <c r="L99">
        <f>IF($K99=0,"",IF((Settings!$C$6="Swap places"),$J99,$I99-1))</f>
      </c>
      <c r="M99">
        <f>IF($K99=0,"",IF((Settings!$C$6="Swap places"),$I99-$J99,1))</f>
      </c>
      <c r="N99">
        <f>IF(OR(N98="",$K99=0),N98,IF(N98=$I99,$J99,IF(AND(N98&gt;=$J99,N98&lt;=$L99),N98+$M99,N98)))</f>
      </c>
      <c r="O99">
        <f>IF(OR(O98="",$K99=0),O98,IF(O98=$I99,$J99,IF(AND(O98&gt;=$J99,O98&lt;=$L99),O98+$M99,O98)))</f>
      </c>
      <c r="P99">
        <f>IF(OR(P98="",$K99=0),P98,IF(P98=$I99,$J99,IF(AND(P98&gt;=$J99,P98&lt;=$L99),P98+$M99,P98)))</f>
      </c>
      <c r="Q99">
        <f>IF(OR(Q98="",$K99=0),Q98,IF(Q98=$I99,$J99,IF(AND(Q98&gt;=$J99,Q98&lt;=$L99),Q98+$M99,Q98)))</f>
      </c>
      <c r="R99">
        <f>IF(OR(R98="",$K99=0),R98,IF(R98=$I99,$J99,IF(AND(R98&gt;=$J99,R98&lt;=$L99),R98+$M99,R98)))</f>
      </c>
      <c r="S99">
        <f>IF(OR(S98="",$K99=0),S98,IF(S98=$I99,$J99,IF(AND(S98&gt;=$J99,S98&lt;=$L99),S98+$M99,S98)))</f>
      </c>
      <c r="T99">
        <f>IF(OR(T98="",$K99=0),T98,IF(T98=$I99,$J99,IF(AND(T98&gt;=$J99,T98&lt;=$L99),T98+$M99,T98)))</f>
      </c>
      <c r="U99">
        <f>IF(OR(U98="",$K99=0),U98,IF(U98=$I99,$J99,IF(AND(U98&gt;=$J99,U98&lt;=$L99),U98+$M99,U98)))</f>
      </c>
      <c r="V99">
        <f>IF(OR(V98="",$K99=0),V98,IF(V98=$I99,$J99,IF(AND(V98&gt;=$J99,V98&lt;=$L99),V98+$M99,V98)))</f>
      </c>
      <c r="W99">
        <f>IF(OR(W98="",$K99=0),W98,IF(W98=$I99,$J99,IF(AND(W98&gt;=$J99,W98&lt;=$L99),W98+$M99,W98)))</f>
      </c>
      <c r="X99">
        <f>IF(OR(X98="",$K99=0),X98,IF(X98=$I99,$J99,IF(AND(X98&gt;=$J99,X98&lt;=$L99),X98+$M99,X98)))</f>
      </c>
      <c r="Y99">
        <f>IF(OR(Y98="",$K99=0),Y98,IF(Y98=$I99,$J99,IF(AND(Y98&gt;=$J99,Y98&lt;=$L99),Y98+$M99,Y98)))</f>
      </c>
      <c r="Z99">
        <f>IF(OR(Z98="",$K99=0),Z98,IF(Z98=$I99,$J99,IF(AND(Z98&gt;=$J99,Z98&lt;=$L99),Z98+$M99,Z98)))</f>
      </c>
      <c r="AA99">
        <f>IF(OR(AA98="",$K99=0),AA98,IF(AA98=$I99,$J99,IF(AND(AA98&gt;=$J99,AA98&lt;=$L99),AA98+$M99,AA98)))</f>
      </c>
      <c r="AB99">
        <f>IF(OR(AB98="",$K99=0),AB98,IF(AB98=$I99,$J99,IF(AND(AB98&gt;=$J99,AB98&lt;=$L99),AB98+$M99,AB98)))</f>
      </c>
      <c r="AC99">
        <f>IF(OR(AC98="",$K99=0),AC98,IF(AC98=$I99,$J99,IF(AND(AC98&gt;=$J99,AC98&lt;=$L99),AC98+$M99,AC98)))</f>
      </c>
      <c r="AD99">
        <f>IF(OR(AD98="",$K99=0),AD98,IF(AD98=$I99,$J99,IF(AND(AD98&gt;=$J99,AD98&lt;=$L99),AD98+$M99,AD98)))</f>
      </c>
      <c r="AE99">
        <f>IF(OR(AE98="",$K99=0),AE98,IF(AE98=$I99,$J99,IF(AND(AE98&gt;=$J99,AE98&lt;=$L99),AE98+$M99,AE98)))</f>
      </c>
      <c r="AF99">
        <f>IF(OR(AF98="",$K99=0),AF98,IF(AF98=$I99,$J99,IF(AND(AF98&gt;=$J99,AF98&lt;=$L99),AF98+$M99,AF98)))</f>
      </c>
      <c r="AG99">
        <f>IF(OR(AG98="",$K99=0),AG98,IF(AG98=$I99,$J99,IF(AND(AG98&gt;=$J99,AG98&lt;=$L99),AG98+$M99,AG98)))</f>
      </c>
      <c r="AH99">
        <f>IF(OR(AH98="",$K99=0),AH98,IF(AH98=$I99,$J99,IF(AND(AH98&gt;=$J99,AH98&lt;=$L99),AH98+$M99,AH98)))</f>
      </c>
      <c r="AI99">
        <f>IF(OR(AI98="",$K99=0),AI98,IF(AI98=$I99,$J99,IF(AND(AI98&gt;=$J99,AI98&lt;=$L99),AI98+$M99,AI98)))</f>
      </c>
      <c r="AJ99">
        <f>IF(OR(AJ98="",$K99=0),AJ98,IF(AJ98=$I99,$J99,IF(AND(AJ98&gt;=$J99,AJ98&lt;=$L99),AJ98+$M99,AJ98)))</f>
      </c>
      <c r="AK99">
        <f>IF(OR(AK98="",$K99=0),AK98,IF(AK98=$I99,$J99,IF(AND(AK98&gt;=$J99,AK98&lt;=$L99),AK98+$M99,AK98)))</f>
      </c>
      <c r="AL99">
        <f>IF(OR(AL98="",$K99=0),AL98,IF(AL98=$I99,$J99,IF(AND(AL98&gt;=$J99,AL98&lt;=$L99),AL98+$M99,AL98)))</f>
      </c>
      <c r="AM99">
        <f>IF(OR(AM98="",$K99=0),AM98,IF(AM98=$I99,$J99,IF(AND(AM98&gt;=$J99,AM98&lt;=$L99),AM98+$M99,AM98)))</f>
      </c>
      <c r="AN99">
        <f>IF(OR(AN98="",$K99=0),AN98,IF(AN98=$I99,$J99,IF(AND(AN98&gt;=$J99,AN98&lt;=$L99),AN98+$M99,AN98)))</f>
      </c>
      <c r="AO99">
        <f>IF(OR(AO98="",$K99=0),AO98,IF(AO98=$I99,$J99,IF(AND(AO98&gt;=$J99,AO98&lt;=$L99),AO98+$M99,AO98)))</f>
      </c>
      <c r="AP99">
        <f>IF(OR(AP98="",$K99=0),AP98,IF(AP98=$I99,$J99,IF(AND(AP98&gt;=$J99,AP98&lt;=$L99),AP98+$M99,AP98)))</f>
      </c>
      <c r="AQ99">
        <f>IF(OR(AQ98="",$K99=0),AQ98,IF(AQ98=$I99,$J99,IF(AND(AQ98&gt;=$J99,AQ98&lt;=$L99),AQ98+$M99,AQ98)))</f>
      </c>
      <c r="AR99">
        <f>IF(OR(AR98="",$K99=0),AR98,IF(AR98=$I99,$J99,IF(AND(AR98&gt;=$J99,AR98&lt;=$L99),AR98+$M99,AR98)))</f>
      </c>
      <c r="AS99">
        <f>IF(OR(AS98="",$K99=0),AS98,IF(AS98=$I99,$J99,IF(AND(AS98&gt;=$J99,AS98&lt;=$L99),AS98+$M99,AS98)))</f>
      </c>
      <c r="AT99">
        <f>IF(OR(AT98="",$K99=0),AT98,IF(AT98=$I99,$J99,IF(AND(AT98&gt;=$J99,AT98&lt;=$L99),AT98+$M99,AT98)))</f>
      </c>
      <c r="AU99">
        <f>IF(OR(AU98="",$K99=0),AU98,IF(AU98=$I99,$J99,IF(AND(AU98&gt;=$J99,AU98&lt;=$L99),AU98+$M99,AU98)))</f>
      </c>
      <c r="AV99">
        <f>IF(OR(AV98="",$K99=0),AV98,IF(AV98=$I99,$J99,IF(AND(AV98&gt;=$J99,AV98&lt;=$L99),AV98+$M99,AV98)))</f>
      </c>
      <c r="AW99">
        <f>IF(OR(AW98="",$K99=0),AW98,IF(AW98=$I99,$J99,IF(AND(AW98&gt;=$J99,AW98&lt;=$L99),AW98+$M99,AW98)))</f>
      </c>
      <c r="AX99">
        <f>IF(OR(AX98="",$K99=0),AX98,IF(AX98=$I99,$J99,IF(AND(AX98&gt;=$J99,AX98&lt;=$L99),AX98+$M99,AX98)))</f>
      </c>
      <c r="AY99">
        <f>IF(OR(AY98="",$K99=0),AY98,IF(AY98=$I99,$J99,IF(AND(AY98&gt;=$J99,AY98&lt;=$L99),AY98+$M99,AY98)))</f>
      </c>
      <c r="AZ99">
        <f>IF(OR(AZ98="",$K99=0),AZ98,IF(AZ98=$I99,$J99,IF(AND(AZ98&gt;=$J99,AZ98&lt;=$L99),AZ98+$M99,AZ98)))</f>
      </c>
      <c r="BA99">
        <f>IF(OR(BA98="",$K99=0),BA98,IF(BA98=$I99,$J99,IF(AND(BA98&gt;=$J99,BA98&lt;=$L99),BA98+$M99,BA98)))</f>
      </c>
    </row>
    <row r="100" ht="20" customHeight="1">
      <c r="A100" s="9">
        <v>95</v>
      </c>
      <c r="B100" s="25"/>
      <c r="C100" s="26"/>
      <c r="D100" s="26"/>
      <c r="E100" s="26"/>
      <c r="F100" s="26"/>
      <c r="G100" s="27">
        <f>IF(AND($C100="",$D100=""),"",IF(OR($C100="",$D100=""),"Type both players",IF(OR($I100="",$J100=""),"A name is not on the Players tab",IF($C100=$D100,"The same player twice",IF($I100&lt;$J100,"Challenges go up the ladder, so nothing moved",IF($I100-$J100&gt;Settings!$C$5,"More than "&amp;Settings!$C$5&amp;" places up, so nothing moved",IF($E100="","To play",IF($E100="Defender",$D100&amp;" stays at "&amp;$J100,IF((Settings!$C$6="Swap places"),$C100&amp;" and "&amp;$D100&amp;" swap places",$C100&amp;" moves up to "&amp;$J100)))))))))</f>
      </c>
      <c r="I100">
        <f>IF($C100="","",IFERROR(INDEX($N$99:$BA$99,1,MATCH($C100,Players!$B$6:$B$45,0)),""))</f>
      </c>
      <c r="J100">
        <f>IF($D100="","",IFERROR(INDEX($N$99:$BA$99,1,MATCH($D100,Players!$B$6:$B$45,0)),""))</f>
      </c>
      <c r="K100">
        <f>IF(AND($E100="Challenger",ISNUMBER($I100),ISNUMBER($J100),$C100&lt;&gt;$D100),IF(AND($I100&gt;$J100,$I100-$J100&lt;=Settings!$C$5),1,0),0)</f>
      </c>
      <c r="L100">
        <f>IF($K100=0,"",IF((Settings!$C$6="Swap places"),$J100,$I100-1))</f>
      </c>
      <c r="M100">
        <f>IF($K100=0,"",IF((Settings!$C$6="Swap places"),$I100-$J100,1))</f>
      </c>
      <c r="N100">
        <f>IF(OR(N99="",$K100=0),N99,IF(N99=$I100,$J100,IF(AND(N99&gt;=$J100,N99&lt;=$L100),N99+$M100,N99)))</f>
      </c>
      <c r="O100">
        <f>IF(OR(O99="",$K100=0),O99,IF(O99=$I100,$J100,IF(AND(O99&gt;=$J100,O99&lt;=$L100),O99+$M100,O99)))</f>
      </c>
      <c r="P100">
        <f>IF(OR(P99="",$K100=0),P99,IF(P99=$I100,$J100,IF(AND(P99&gt;=$J100,P99&lt;=$L100),P99+$M100,P99)))</f>
      </c>
      <c r="Q100">
        <f>IF(OR(Q99="",$K100=0),Q99,IF(Q99=$I100,$J100,IF(AND(Q99&gt;=$J100,Q99&lt;=$L100),Q99+$M100,Q99)))</f>
      </c>
      <c r="R100">
        <f>IF(OR(R99="",$K100=0),R99,IF(R99=$I100,$J100,IF(AND(R99&gt;=$J100,R99&lt;=$L100),R99+$M100,R99)))</f>
      </c>
      <c r="S100">
        <f>IF(OR(S99="",$K100=0),S99,IF(S99=$I100,$J100,IF(AND(S99&gt;=$J100,S99&lt;=$L100),S99+$M100,S99)))</f>
      </c>
      <c r="T100">
        <f>IF(OR(T99="",$K100=0),T99,IF(T99=$I100,$J100,IF(AND(T99&gt;=$J100,T99&lt;=$L100),T99+$M100,T99)))</f>
      </c>
      <c r="U100">
        <f>IF(OR(U99="",$K100=0),U99,IF(U99=$I100,$J100,IF(AND(U99&gt;=$J100,U99&lt;=$L100),U99+$M100,U99)))</f>
      </c>
      <c r="V100">
        <f>IF(OR(V99="",$K100=0),V99,IF(V99=$I100,$J100,IF(AND(V99&gt;=$J100,V99&lt;=$L100),V99+$M100,V99)))</f>
      </c>
      <c r="W100">
        <f>IF(OR(W99="",$K100=0),W99,IF(W99=$I100,$J100,IF(AND(W99&gt;=$J100,W99&lt;=$L100),W99+$M100,W99)))</f>
      </c>
      <c r="X100">
        <f>IF(OR(X99="",$K100=0),X99,IF(X99=$I100,$J100,IF(AND(X99&gt;=$J100,X99&lt;=$L100),X99+$M100,X99)))</f>
      </c>
      <c r="Y100">
        <f>IF(OR(Y99="",$K100=0),Y99,IF(Y99=$I100,$J100,IF(AND(Y99&gt;=$J100,Y99&lt;=$L100),Y99+$M100,Y99)))</f>
      </c>
      <c r="Z100">
        <f>IF(OR(Z99="",$K100=0),Z99,IF(Z99=$I100,$J100,IF(AND(Z99&gt;=$J100,Z99&lt;=$L100),Z99+$M100,Z99)))</f>
      </c>
      <c r="AA100">
        <f>IF(OR(AA99="",$K100=0),AA99,IF(AA99=$I100,$J100,IF(AND(AA99&gt;=$J100,AA99&lt;=$L100),AA99+$M100,AA99)))</f>
      </c>
      <c r="AB100">
        <f>IF(OR(AB99="",$K100=0),AB99,IF(AB99=$I100,$J100,IF(AND(AB99&gt;=$J100,AB99&lt;=$L100),AB99+$M100,AB99)))</f>
      </c>
      <c r="AC100">
        <f>IF(OR(AC99="",$K100=0),AC99,IF(AC99=$I100,$J100,IF(AND(AC99&gt;=$J100,AC99&lt;=$L100),AC99+$M100,AC99)))</f>
      </c>
      <c r="AD100">
        <f>IF(OR(AD99="",$K100=0),AD99,IF(AD99=$I100,$J100,IF(AND(AD99&gt;=$J100,AD99&lt;=$L100),AD99+$M100,AD99)))</f>
      </c>
      <c r="AE100">
        <f>IF(OR(AE99="",$K100=0),AE99,IF(AE99=$I100,$J100,IF(AND(AE99&gt;=$J100,AE99&lt;=$L100),AE99+$M100,AE99)))</f>
      </c>
      <c r="AF100">
        <f>IF(OR(AF99="",$K100=0),AF99,IF(AF99=$I100,$J100,IF(AND(AF99&gt;=$J100,AF99&lt;=$L100),AF99+$M100,AF99)))</f>
      </c>
      <c r="AG100">
        <f>IF(OR(AG99="",$K100=0),AG99,IF(AG99=$I100,$J100,IF(AND(AG99&gt;=$J100,AG99&lt;=$L100),AG99+$M100,AG99)))</f>
      </c>
      <c r="AH100">
        <f>IF(OR(AH99="",$K100=0),AH99,IF(AH99=$I100,$J100,IF(AND(AH99&gt;=$J100,AH99&lt;=$L100),AH99+$M100,AH99)))</f>
      </c>
      <c r="AI100">
        <f>IF(OR(AI99="",$K100=0),AI99,IF(AI99=$I100,$J100,IF(AND(AI99&gt;=$J100,AI99&lt;=$L100),AI99+$M100,AI99)))</f>
      </c>
      <c r="AJ100">
        <f>IF(OR(AJ99="",$K100=0),AJ99,IF(AJ99=$I100,$J100,IF(AND(AJ99&gt;=$J100,AJ99&lt;=$L100),AJ99+$M100,AJ99)))</f>
      </c>
      <c r="AK100">
        <f>IF(OR(AK99="",$K100=0),AK99,IF(AK99=$I100,$J100,IF(AND(AK99&gt;=$J100,AK99&lt;=$L100),AK99+$M100,AK99)))</f>
      </c>
      <c r="AL100">
        <f>IF(OR(AL99="",$K100=0),AL99,IF(AL99=$I100,$J100,IF(AND(AL99&gt;=$J100,AL99&lt;=$L100),AL99+$M100,AL99)))</f>
      </c>
      <c r="AM100">
        <f>IF(OR(AM99="",$K100=0),AM99,IF(AM99=$I100,$J100,IF(AND(AM99&gt;=$J100,AM99&lt;=$L100),AM99+$M100,AM99)))</f>
      </c>
      <c r="AN100">
        <f>IF(OR(AN99="",$K100=0),AN99,IF(AN99=$I100,$J100,IF(AND(AN99&gt;=$J100,AN99&lt;=$L100),AN99+$M100,AN99)))</f>
      </c>
      <c r="AO100">
        <f>IF(OR(AO99="",$K100=0),AO99,IF(AO99=$I100,$J100,IF(AND(AO99&gt;=$J100,AO99&lt;=$L100),AO99+$M100,AO99)))</f>
      </c>
      <c r="AP100">
        <f>IF(OR(AP99="",$K100=0),AP99,IF(AP99=$I100,$J100,IF(AND(AP99&gt;=$J100,AP99&lt;=$L100),AP99+$M100,AP99)))</f>
      </c>
      <c r="AQ100">
        <f>IF(OR(AQ99="",$K100=0),AQ99,IF(AQ99=$I100,$J100,IF(AND(AQ99&gt;=$J100,AQ99&lt;=$L100),AQ99+$M100,AQ99)))</f>
      </c>
      <c r="AR100">
        <f>IF(OR(AR99="",$K100=0),AR99,IF(AR99=$I100,$J100,IF(AND(AR99&gt;=$J100,AR99&lt;=$L100),AR99+$M100,AR99)))</f>
      </c>
      <c r="AS100">
        <f>IF(OR(AS99="",$K100=0),AS99,IF(AS99=$I100,$J100,IF(AND(AS99&gt;=$J100,AS99&lt;=$L100),AS99+$M100,AS99)))</f>
      </c>
      <c r="AT100">
        <f>IF(OR(AT99="",$K100=0),AT99,IF(AT99=$I100,$J100,IF(AND(AT99&gt;=$J100,AT99&lt;=$L100),AT99+$M100,AT99)))</f>
      </c>
      <c r="AU100">
        <f>IF(OR(AU99="",$K100=0),AU99,IF(AU99=$I100,$J100,IF(AND(AU99&gt;=$J100,AU99&lt;=$L100),AU99+$M100,AU99)))</f>
      </c>
      <c r="AV100">
        <f>IF(OR(AV99="",$K100=0),AV99,IF(AV99=$I100,$J100,IF(AND(AV99&gt;=$J100,AV99&lt;=$L100),AV99+$M100,AV99)))</f>
      </c>
      <c r="AW100">
        <f>IF(OR(AW99="",$K100=0),AW99,IF(AW99=$I100,$J100,IF(AND(AW99&gt;=$J100,AW99&lt;=$L100),AW99+$M100,AW99)))</f>
      </c>
      <c r="AX100">
        <f>IF(OR(AX99="",$K100=0),AX99,IF(AX99=$I100,$J100,IF(AND(AX99&gt;=$J100,AX99&lt;=$L100),AX99+$M100,AX99)))</f>
      </c>
      <c r="AY100">
        <f>IF(OR(AY99="",$K100=0),AY99,IF(AY99=$I100,$J100,IF(AND(AY99&gt;=$J100,AY99&lt;=$L100),AY99+$M100,AY99)))</f>
      </c>
      <c r="AZ100">
        <f>IF(OR(AZ99="",$K100=0),AZ99,IF(AZ99=$I100,$J100,IF(AND(AZ99&gt;=$J100,AZ99&lt;=$L100),AZ99+$M100,AZ99)))</f>
      </c>
      <c r="BA100">
        <f>IF(OR(BA99="",$K100=0),BA99,IF(BA99=$I100,$J100,IF(AND(BA99&gt;=$J100,BA99&lt;=$L100),BA99+$M100,BA99)))</f>
      </c>
    </row>
    <row r="101" ht="20" customHeight="1">
      <c r="A101" s="9">
        <v>96</v>
      </c>
      <c r="B101" s="25"/>
      <c r="C101" s="26"/>
      <c r="D101" s="26"/>
      <c r="E101" s="26"/>
      <c r="F101" s="26"/>
      <c r="G101" s="27">
        <f>IF(AND($C101="",$D101=""),"",IF(OR($C101="",$D101=""),"Type both players",IF(OR($I101="",$J101=""),"A name is not on the Players tab",IF($C101=$D101,"The same player twice",IF($I101&lt;$J101,"Challenges go up the ladder, so nothing moved",IF($I101-$J101&gt;Settings!$C$5,"More than "&amp;Settings!$C$5&amp;" places up, so nothing moved",IF($E101="","To play",IF($E101="Defender",$D101&amp;" stays at "&amp;$J101,IF((Settings!$C$6="Swap places"),$C101&amp;" and "&amp;$D101&amp;" swap places",$C101&amp;" moves up to "&amp;$J101)))))))))</f>
      </c>
      <c r="I101">
        <f>IF($C101="","",IFERROR(INDEX($N$100:$BA$100,1,MATCH($C101,Players!$B$6:$B$45,0)),""))</f>
      </c>
      <c r="J101">
        <f>IF($D101="","",IFERROR(INDEX($N$100:$BA$100,1,MATCH($D101,Players!$B$6:$B$45,0)),""))</f>
      </c>
      <c r="K101">
        <f>IF(AND($E101="Challenger",ISNUMBER($I101),ISNUMBER($J101),$C101&lt;&gt;$D101),IF(AND($I101&gt;$J101,$I101-$J101&lt;=Settings!$C$5),1,0),0)</f>
      </c>
      <c r="L101">
        <f>IF($K101=0,"",IF((Settings!$C$6="Swap places"),$J101,$I101-1))</f>
      </c>
      <c r="M101">
        <f>IF($K101=0,"",IF((Settings!$C$6="Swap places"),$I101-$J101,1))</f>
      </c>
      <c r="N101">
        <f>IF(OR(N100="",$K101=0),N100,IF(N100=$I101,$J101,IF(AND(N100&gt;=$J101,N100&lt;=$L101),N100+$M101,N100)))</f>
      </c>
      <c r="O101">
        <f>IF(OR(O100="",$K101=0),O100,IF(O100=$I101,$J101,IF(AND(O100&gt;=$J101,O100&lt;=$L101),O100+$M101,O100)))</f>
      </c>
      <c r="P101">
        <f>IF(OR(P100="",$K101=0),P100,IF(P100=$I101,$J101,IF(AND(P100&gt;=$J101,P100&lt;=$L101),P100+$M101,P100)))</f>
      </c>
      <c r="Q101">
        <f>IF(OR(Q100="",$K101=0),Q100,IF(Q100=$I101,$J101,IF(AND(Q100&gt;=$J101,Q100&lt;=$L101),Q100+$M101,Q100)))</f>
      </c>
      <c r="R101">
        <f>IF(OR(R100="",$K101=0),R100,IF(R100=$I101,$J101,IF(AND(R100&gt;=$J101,R100&lt;=$L101),R100+$M101,R100)))</f>
      </c>
      <c r="S101">
        <f>IF(OR(S100="",$K101=0),S100,IF(S100=$I101,$J101,IF(AND(S100&gt;=$J101,S100&lt;=$L101),S100+$M101,S100)))</f>
      </c>
      <c r="T101">
        <f>IF(OR(T100="",$K101=0),T100,IF(T100=$I101,$J101,IF(AND(T100&gt;=$J101,T100&lt;=$L101),T100+$M101,T100)))</f>
      </c>
      <c r="U101">
        <f>IF(OR(U100="",$K101=0),U100,IF(U100=$I101,$J101,IF(AND(U100&gt;=$J101,U100&lt;=$L101),U100+$M101,U100)))</f>
      </c>
      <c r="V101">
        <f>IF(OR(V100="",$K101=0),V100,IF(V100=$I101,$J101,IF(AND(V100&gt;=$J101,V100&lt;=$L101),V100+$M101,V100)))</f>
      </c>
      <c r="W101">
        <f>IF(OR(W100="",$K101=0),W100,IF(W100=$I101,$J101,IF(AND(W100&gt;=$J101,W100&lt;=$L101),W100+$M101,W100)))</f>
      </c>
      <c r="X101">
        <f>IF(OR(X100="",$K101=0),X100,IF(X100=$I101,$J101,IF(AND(X100&gt;=$J101,X100&lt;=$L101),X100+$M101,X100)))</f>
      </c>
      <c r="Y101">
        <f>IF(OR(Y100="",$K101=0),Y100,IF(Y100=$I101,$J101,IF(AND(Y100&gt;=$J101,Y100&lt;=$L101),Y100+$M101,Y100)))</f>
      </c>
      <c r="Z101">
        <f>IF(OR(Z100="",$K101=0),Z100,IF(Z100=$I101,$J101,IF(AND(Z100&gt;=$J101,Z100&lt;=$L101),Z100+$M101,Z100)))</f>
      </c>
      <c r="AA101">
        <f>IF(OR(AA100="",$K101=0),AA100,IF(AA100=$I101,$J101,IF(AND(AA100&gt;=$J101,AA100&lt;=$L101),AA100+$M101,AA100)))</f>
      </c>
      <c r="AB101">
        <f>IF(OR(AB100="",$K101=0),AB100,IF(AB100=$I101,$J101,IF(AND(AB100&gt;=$J101,AB100&lt;=$L101),AB100+$M101,AB100)))</f>
      </c>
      <c r="AC101">
        <f>IF(OR(AC100="",$K101=0),AC100,IF(AC100=$I101,$J101,IF(AND(AC100&gt;=$J101,AC100&lt;=$L101),AC100+$M101,AC100)))</f>
      </c>
      <c r="AD101">
        <f>IF(OR(AD100="",$K101=0),AD100,IF(AD100=$I101,$J101,IF(AND(AD100&gt;=$J101,AD100&lt;=$L101),AD100+$M101,AD100)))</f>
      </c>
      <c r="AE101">
        <f>IF(OR(AE100="",$K101=0),AE100,IF(AE100=$I101,$J101,IF(AND(AE100&gt;=$J101,AE100&lt;=$L101),AE100+$M101,AE100)))</f>
      </c>
      <c r="AF101">
        <f>IF(OR(AF100="",$K101=0),AF100,IF(AF100=$I101,$J101,IF(AND(AF100&gt;=$J101,AF100&lt;=$L101),AF100+$M101,AF100)))</f>
      </c>
      <c r="AG101">
        <f>IF(OR(AG100="",$K101=0),AG100,IF(AG100=$I101,$J101,IF(AND(AG100&gt;=$J101,AG100&lt;=$L101),AG100+$M101,AG100)))</f>
      </c>
      <c r="AH101">
        <f>IF(OR(AH100="",$K101=0),AH100,IF(AH100=$I101,$J101,IF(AND(AH100&gt;=$J101,AH100&lt;=$L101),AH100+$M101,AH100)))</f>
      </c>
      <c r="AI101">
        <f>IF(OR(AI100="",$K101=0),AI100,IF(AI100=$I101,$J101,IF(AND(AI100&gt;=$J101,AI100&lt;=$L101),AI100+$M101,AI100)))</f>
      </c>
      <c r="AJ101">
        <f>IF(OR(AJ100="",$K101=0),AJ100,IF(AJ100=$I101,$J101,IF(AND(AJ100&gt;=$J101,AJ100&lt;=$L101),AJ100+$M101,AJ100)))</f>
      </c>
      <c r="AK101">
        <f>IF(OR(AK100="",$K101=0),AK100,IF(AK100=$I101,$J101,IF(AND(AK100&gt;=$J101,AK100&lt;=$L101),AK100+$M101,AK100)))</f>
      </c>
      <c r="AL101">
        <f>IF(OR(AL100="",$K101=0),AL100,IF(AL100=$I101,$J101,IF(AND(AL100&gt;=$J101,AL100&lt;=$L101),AL100+$M101,AL100)))</f>
      </c>
      <c r="AM101">
        <f>IF(OR(AM100="",$K101=0),AM100,IF(AM100=$I101,$J101,IF(AND(AM100&gt;=$J101,AM100&lt;=$L101),AM100+$M101,AM100)))</f>
      </c>
      <c r="AN101">
        <f>IF(OR(AN100="",$K101=0),AN100,IF(AN100=$I101,$J101,IF(AND(AN100&gt;=$J101,AN100&lt;=$L101),AN100+$M101,AN100)))</f>
      </c>
      <c r="AO101">
        <f>IF(OR(AO100="",$K101=0),AO100,IF(AO100=$I101,$J101,IF(AND(AO100&gt;=$J101,AO100&lt;=$L101),AO100+$M101,AO100)))</f>
      </c>
      <c r="AP101">
        <f>IF(OR(AP100="",$K101=0),AP100,IF(AP100=$I101,$J101,IF(AND(AP100&gt;=$J101,AP100&lt;=$L101),AP100+$M101,AP100)))</f>
      </c>
      <c r="AQ101">
        <f>IF(OR(AQ100="",$K101=0),AQ100,IF(AQ100=$I101,$J101,IF(AND(AQ100&gt;=$J101,AQ100&lt;=$L101),AQ100+$M101,AQ100)))</f>
      </c>
      <c r="AR101">
        <f>IF(OR(AR100="",$K101=0),AR100,IF(AR100=$I101,$J101,IF(AND(AR100&gt;=$J101,AR100&lt;=$L101),AR100+$M101,AR100)))</f>
      </c>
      <c r="AS101">
        <f>IF(OR(AS100="",$K101=0),AS100,IF(AS100=$I101,$J101,IF(AND(AS100&gt;=$J101,AS100&lt;=$L101),AS100+$M101,AS100)))</f>
      </c>
      <c r="AT101">
        <f>IF(OR(AT100="",$K101=0),AT100,IF(AT100=$I101,$J101,IF(AND(AT100&gt;=$J101,AT100&lt;=$L101),AT100+$M101,AT100)))</f>
      </c>
      <c r="AU101">
        <f>IF(OR(AU100="",$K101=0),AU100,IF(AU100=$I101,$J101,IF(AND(AU100&gt;=$J101,AU100&lt;=$L101),AU100+$M101,AU100)))</f>
      </c>
      <c r="AV101">
        <f>IF(OR(AV100="",$K101=0),AV100,IF(AV100=$I101,$J101,IF(AND(AV100&gt;=$J101,AV100&lt;=$L101),AV100+$M101,AV100)))</f>
      </c>
      <c r="AW101">
        <f>IF(OR(AW100="",$K101=0),AW100,IF(AW100=$I101,$J101,IF(AND(AW100&gt;=$J101,AW100&lt;=$L101),AW100+$M101,AW100)))</f>
      </c>
      <c r="AX101">
        <f>IF(OR(AX100="",$K101=0),AX100,IF(AX100=$I101,$J101,IF(AND(AX100&gt;=$J101,AX100&lt;=$L101),AX100+$M101,AX100)))</f>
      </c>
      <c r="AY101">
        <f>IF(OR(AY100="",$K101=0),AY100,IF(AY100=$I101,$J101,IF(AND(AY100&gt;=$J101,AY100&lt;=$L101),AY100+$M101,AY100)))</f>
      </c>
      <c r="AZ101">
        <f>IF(OR(AZ100="",$K101=0),AZ100,IF(AZ100=$I101,$J101,IF(AND(AZ100&gt;=$J101,AZ100&lt;=$L101),AZ100+$M101,AZ100)))</f>
      </c>
      <c r="BA101">
        <f>IF(OR(BA100="",$K101=0),BA100,IF(BA100=$I101,$J101,IF(AND(BA100&gt;=$J101,BA100&lt;=$L101),BA100+$M101,BA100)))</f>
      </c>
    </row>
    <row r="102" ht="20" customHeight="1">
      <c r="A102" s="9">
        <v>97</v>
      </c>
      <c r="B102" s="25"/>
      <c r="C102" s="26"/>
      <c r="D102" s="26"/>
      <c r="E102" s="26"/>
      <c r="F102" s="26"/>
      <c r="G102" s="27">
        <f>IF(AND($C102="",$D102=""),"",IF(OR($C102="",$D102=""),"Type both players",IF(OR($I102="",$J102=""),"A name is not on the Players tab",IF($C102=$D102,"The same player twice",IF($I102&lt;$J102,"Challenges go up the ladder, so nothing moved",IF($I102-$J102&gt;Settings!$C$5,"More than "&amp;Settings!$C$5&amp;" places up, so nothing moved",IF($E102="","To play",IF($E102="Defender",$D102&amp;" stays at "&amp;$J102,IF((Settings!$C$6="Swap places"),$C102&amp;" and "&amp;$D102&amp;" swap places",$C102&amp;" moves up to "&amp;$J102)))))))))</f>
      </c>
      <c r="I102">
        <f>IF($C102="","",IFERROR(INDEX($N$101:$BA$101,1,MATCH($C102,Players!$B$6:$B$45,0)),""))</f>
      </c>
      <c r="J102">
        <f>IF($D102="","",IFERROR(INDEX($N$101:$BA$101,1,MATCH($D102,Players!$B$6:$B$45,0)),""))</f>
      </c>
      <c r="K102">
        <f>IF(AND($E102="Challenger",ISNUMBER($I102),ISNUMBER($J102),$C102&lt;&gt;$D102),IF(AND($I102&gt;$J102,$I102-$J102&lt;=Settings!$C$5),1,0),0)</f>
      </c>
      <c r="L102">
        <f>IF($K102=0,"",IF((Settings!$C$6="Swap places"),$J102,$I102-1))</f>
      </c>
      <c r="M102">
        <f>IF($K102=0,"",IF((Settings!$C$6="Swap places"),$I102-$J102,1))</f>
      </c>
      <c r="N102">
        <f>IF(OR(N101="",$K102=0),N101,IF(N101=$I102,$J102,IF(AND(N101&gt;=$J102,N101&lt;=$L102),N101+$M102,N101)))</f>
      </c>
      <c r="O102">
        <f>IF(OR(O101="",$K102=0),O101,IF(O101=$I102,$J102,IF(AND(O101&gt;=$J102,O101&lt;=$L102),O101+$M102,O101)))</f>
      </c>
      <c r="P102">
        <f>IF(OR(P101="",$K102=0),P101,IF(P101=$I102,$J102,IF(AND(P101&gt;=$J102,P101&lt;=$L102),P101+$M102,P101)))</f>
      </c>
      <c r="Q102">
        <f>IF(OR(Q101="",$K102=0),Q101,IF(Q101=$I102,$J102,IF(AND(Q101&gt;=$J102,Q101&lt;=$L102),Q101+$M102,Q101)))</f>
      </c>
      <c r="R102">
        <f>IF(OR(R101="",$K102=0),R101,IF(R101=$I102,$J102,IF(AND(R101&gt;=$J102,R101&lt;=$L102),R101+$M102,R101)))</f>
      </c>
      <c r="S102">
        <f>IF(OR(S101="",$K102=0),S101,IF(S101=$I102,$J102,IF(AND(S101&gt;=$J102,S101&lt;=$L102),S101+$M102,S101)))</f>
      </c>
      <c r="T102">
        <f>IF(OR(T101="",$K102=0),T101,IF(T101=$I102,$J102,IF(AND(T101&gt;=$J102,T101&lt;=$L102),T101+$M102,T101)))</f>
      </c>
      <c r="U102">
        <f>IF(OR(U101="",$K102=0),U101,IF(U101=$I102,$J102,IF(AND(U101&gt;=$J102,U101&lt;=$L102),U101+$M102,U101)))</f>
      </c>
      <c r="V102">
        <f>IF(OR(V101="",$K102=0),V101,IF(V101=$I102,$J102,IF(AND(V101&gt;=$J102,V101&lt;=$L102),V101+$M102,V101)))</f>
      </c>
      <c r="W102">
        <f>IF(OR(W101="",$K102=0),W101,IF(W101=$I102,$J102,IF(AND(W101&gt;=$J102,W101&lt;=$L102),W101+$M102,W101)))</f>
      </c>
      <c r="X102">
        <f>IF(OR(X101="",$K102=0),X101,IF(X101=$I102,$J102,IF(AND(X101&gt;=$J102,X101&lt;=$L102),X101+$M102,X101)))</f>
      </c>
      <c r="Y102">
        <f>IF(OR(Y101="",$K102=0),Y101,IF(Y101=$I102,$J102,IF(AND(Y101&gt;=$J102,Y101&lt;=$L102),Y101+$M102,Y101)))</f>
      </c>
      <c r="Z102">
        <f>IF(OR(Z101="",$K102=0),Z101,IF(Z101=$I102,$J102,IF(AND(Z101&gt;=$J102,Z101&lt;=$L102),Z101+$M102,Z101)))</f>
      </c>
      <c r="AA102">
        <f>IF(OR(AA101="",$K102=0),AA101,IF(AA101=$I102,$J102,IF(AND(AA101&gt;=$J102,AA101&lt;=$L102),AA101+$M102,AA101)))</f>
      </c>
      <c r="AB102">
        <f>IF(OR(AB101="",$K102=0),AB101,IF(AB101=$I102,$J102,IF(AND(AB101&gt;=$J102,AB101&lt;=$L102),AB101+$M102,AB101)))</f>
      </c>
      <c r="AC102">
        <f>IF(OR(AC101="",$K102=0),AC101,IF(AC101=$I102,$J102,IF(AND(AC101&gt;=$J102,AC101&lt;=$L102),AC101+$M102,AC101)))</f>
      </c>
      <c r="AD102">
        <f>IF(OR(AD101="",$K102=0),AD101,IF(AD101=$I102,$J102,IF(AND(AD101&gt;=$J102,AD101&lt;=$L102),AD101+$M102,AD101)))</f>
      </c>
      <c r="AE102">
        <f>IF(OR(AE101="",$K102=0),AE101,IF(AE101=$I102,$J102,IF(AND(AE101&gt;=$J102,AE101&lt;=$L102),AE101+$M102,AE101)))</f>
      </c>
      <c r="AF102">
        <f>IF(OR(AF101="",$K102=0),AF101,IF(AF101=$I102,$J102,IF(AND(AF101&gt;=$J102,AF101&lt;=$L102),AF101+$M102,AF101)))</f>
      </c>
      <c r="AG102">
        <f>IF(OR(AG101="",$K102=0),AG101,IF(AG101=$I102,$J102,IF(AND(AG101&gt;=$J102,AG101&lt;=$L102),AG101+$M102,AG101)))</f>
      </c>
      <c r="AH102">
        <f>IF(OR(AH101="",$K102=0),AH101,IF(AH101=$I102,$J102,IF(AND(AH101&gt;=$J102,AH101&lt;=$L102),AH101+$M102,AH101)))</f>
      </c>
      <c r="AI102">
        <f>IF(OR(AI101="",$K102=0),AI101,IF(AI101=$I102,$J102,IF(AND(AI101&gt;=$J102,AI101&lt;=$L102),AI101+$M102,AI101)))</f>
      </c>
      <c r="AJ102">
        <f>IF(OR(AJ101="",$K102=0),AJ101,IF(AJ101=$I102,$J102,IF(AND(AJ101&gt;=$J102,AJ101&lt;=$L102),AJ101+$M102,AJ101)))</f>
      </c>
      <c r="AK102">
        <f>IF(OR(AK101="",$K102=0),AK101,IF(AK101=$I102,$J102,IF(AND(AK101&gt;=$J102,AK101&lt;=$L102),AK101+$M102,AK101)))</f>
      </c>
      <c r="AL102">
        <f>IF(OR(AL101="",$K102=0),AL101,IF(AL101=$I102,$J102,IF(AND(AL101&gt;=$J102,AL101&lt;=$L102),AL101+$M102,AL101)))</f>
      </c>
      <c r="AM102">
        <f>IF(OR(AM101="",$K102=0),AM101,IF(AM101=$I102,$J102,IF(AND(AM101&gt;=$J102,AM101&lt;=$L102),AM101+$M102,AM101)))</f>
      </c>
      <c r="AN102">
        <f>IF(OR(AN101="",$K102=0),AN101,IF(AN101=$I102,$J102,IF(AND(AN101&gt;=$J102,AN101&lt;=$L102),AN101+$M102,AN101)))</f>
      </c>
      <c r="AO102">
        <f>IF(OR(AO101="",$K102=0),AO101,IF(AO101=$I102,$J102,IF(AND(AO101&gt;=$J102,AO101&lt;=$L102),AO101+$M102,AO101)))</f>
      </c>
      <c r="AP102">
        <f>IF(OR(AP101="",$K102=0),AP101,IF(AP101=$I102,$J102,IF(AND(AP101&gt;=$J102,AP101&lt;=$L102),AP101+$M102,AP101)))</f>
      </c>
      <c r="AQ102">
        <f>IF(OR(AQ101="",$K102=0),AQ101,IF(AQ101=$I102,$J102,IF(AND(AQ101&gt;=$J102,AQ101&lt;=$L102),AQ101+$M102,AQ101)))</f>
      </c>
      <c r="AR102">
        <f>IF(OR(AR101="",$K102=0),AR101,IF(AR101=$I102,$J102,IF(AND(AR101&gt;=$J102,AR101&lt;=$L102),AR101+$M102,AR101)))</f>
      </c>
      <c r="AS102">
        <f>IF(OR(AS101="",$K102=0),AS101,IF(AS101=$I102,$J102,IF(AND(AS101&gt;=$J102,AS101&lt;=$L102),AS101+$M102,AS101)))</f>
      </c>
      <c r="AT102">
        <f>IF(OR(AT101="",$K102=0),AT101,IF(AT101=$I102,$J102,IF(AND(AT101&gt;=$J102,AT101&lt;=$L102),AT101+$M102,AT101)))</f>
      </c>
      <c r="AU102">
        <f>IF(OR(AU101="",$K102=0),AU101,IF(AU101=$I102,$J102,IF(AND(AU101&gt;=$J102,AU101&lt;=$L102),AU101+$M102,AU101)))</f>
      </c>
      <c r="AV102">
        <f>IF(OR(AV101="",$K102=0),AV101,IF(AV101=$I102,$J102,IF(AND(AV101&gt;=$J102,AV101&lt;=$L102),AV101+$M102,AV101)))</f>
      </c>
      <c r="AW102">
        <f>IF(OR(AW101="",$K102=0),AW101,IF(AW101=$I102,$J102,IF(AND(AW101&gt;=$J102,AW101&lt;=$L102),AW101+$M102,AW101)))</f>
      </c>
      <c r="AX102">
        <f>IF(OR(AX101="",$K102=0),AX101,IF(AX101=$I102,$J102,IF(AND(AX101&gt;=$J102,AX101&lt;=$L102),AX101+$M102,AX101)))</f>
      </c>
      <c r="AY102">
        <f>IF(OR(AY101="",$K102=0),AY101,IF(AY101=$I102,$J102,IF(AND(AY101&gt;=$J102,AY101&lt;=$L102),AY101+$M102,AY101)))</f>
      </c>
      <c r="AZ102">
        <f>IF(OR(AZ101="",$K102=0),AZ101,IF(AZ101=$I102,$J102,IF(AND(AZ101&gt;=$J102,AZ101&lt;=$L102),AZ101+$M102,AZ101)))</f>
      </c>
      <c r="BA102">
        <f>IF(OR(BA101="",$K102=0),BA101,IF(BA101=$I102,$J102,IF(AND(BA101&gt;=$J102,BA101&lt;=$L102),BA101+$M102,BA101)))</f>
      </c>
    </row>
    <row r="103" ht="20" customHeight="1">
      <c r="A103" s="9">
        <v>98</v>
      </c>
      <c r="B103" s="25"/>
      <c r="C103" s="26"/>
      <c r="D103" s="26"/>
      <c r="E103" s="26"/>
      <c r="F103" s="26"/>
      <c r="G103" s="27">
        <f>IF(AND($C103="",$D103=""),"",IF(OR($C103="",$D103=""),"Type both players",IF(OR($I103="",$J103=""),"A name is not on the Players tab",IF($C103=$D103,"The same player twice",IF($I103&lt;$J103,"Challenges go up the ladder, so nothing moved",IF($I103-$J103&gt;Settings!$C$5,"More than "&amp;Settings!$C$5&amp;" places up, so nothing moved",IF($E103="","To play",IF($E103="Defender",$D103&amp;" stays at "&amp;$J103,IF((Settings!$C$6="Swap places"),$C103&amp;" and "&amp;$D103&amp;" swap places",$C103&amp;" moves up to "&amp;$J103)))))))))</f>
      </c>
      <c r="I103">
        <f>IF($C103="","",IFERROR(INDEX($N$102:$BA$102,1,MATCH($C103,Players!$B$6:$B$45,0)),""))</f>
      </c>
      <c r="J103">
        <f>IF($D103="","",IFERROR(INDEX($N$102:$BA$102,1,MATCH($D103,Players!$B$6:$B$45,0)),""))</f>
      </c>
      <c r="K103">
        <f>IF(AND($E103="Challenger",ISNUMBER($I103),ISNUMBER($J103),$C103&lt;&gt;$D103),IF(AND($I103&gt;$J103,$I103-$J103&lt;=Settings!$C$5),1,0),0)</f>
      </c>
      <c r="L103">
        <f>IF($K103=0,"",IF((Settings!$C$6="Swap places"),$J103,$I103-1))</f>
      </c>
      <c r="M103">
        <f>IF($K103=0,"",IF((Settings!$C$6="Swap places"),$I103-$J103,1))</f>
      </c>
      <c r="N103">
        <f>IF(OR(N102="",$K103=0),N102,IF(N102=$I103,$J103,IF(AND(N102&gt;=$J103,N102&lt;=$L103),N102+$M103,N102)))</f>
      </c>
      <c r="O103">
        <f>IF(OR(O102="",$K103=0),O102,IF(O102=$I103,$J103,IF(AND(O102&gt;=$J103,O102&lt;=$L103),O102+$M103,O102)))</f>
      </c>
      <c r="P103">
        <f>IF(OR(P102="",$K103=0),P102,IF(P102=$I103,$J103,IF(AND(P102&gt;=$J103,P102&lt;=$L103),P102+$M103,P102)))</f>
      </c>
      <c r="Q103">
        <f>IF(OR(Q102="",$K103=0),Q102,IF(Q102=$I103,$J103,IF(AND(Q102&gt;=$J103,Q102&lt;=$L103),Q102+$M103,Q102)))</f>
      </c>
      <c r="R103">
        <f>IF(OR(R102="",$K103=0),R102,IF(R102=$I103,$J103,IF(AND(R102&gt;=$J103,R102&lt;=$L103),R102+$M103,R102)))</f>
      </c>
      <c r="S103">
        <f>IF(OR(S102="",$K103=0),S102,IF(S102=$I103,$J103,IF(AND(S102&gt;=$J103,S102&lt;=$L103),S102+$M103,S102)))</f>
      </c>
      <c r="T103">
        <f>IF(OR(T102="",$K103=0),T102,IF(T102=$I103,$J103,IF(AND(T102&gt;=$J103,T102&lt;=$L103),T102+$M103,T102)))</f>
      </c>
      <c r="U103">
        <f>IF(OR(U102="",$K103=0),U102,IF(U102=$I103,$J103,IF(AND(U102&gt;=$J103,U102&lt;=$L103),U102+$M103,U102)))</f>
      </c>
      <c r="V103">
        <f>IF(OR(V102="",$K103=0),V102,IF(V102=$I103,$J103,IF(AND(V102&gt;=$J103,V102&lt;=$L103),V102+$M103,V102)))</f>
      </c>
      <c r="W103">
        <f>IF(OR(W102="",$K103=0),W102,IF(W102=$I103,$J103,IF(AND(W102&gt;=$J103,W102&lt;=$L103),W102+$M103,W102)))</f>
      </c>
      <c r="X103">
        <f>IF(OR(X102="",$K103=0),X102,IF(X102=$I103,$J103,IF(AND(X102&gt;=$J103,X102&lt;=$L103),X102+$M103,X102)))</f>
      </c>
      <c r="Y103">
        <f>IF(OR(Y102="",$K103=0),Y102,IF(Y102=$I103,$J103,IF(AND(Y102&gt;=$J103,Y102&lt;=$L103),Y102+$M103,Y102)))</f>
      </c>
      <c r="Z103">
        <f>IF(OR(Z102="",$K103=0),Z102,IF(Z102=$I103,$J103,IF(AND(Z102&gt;=$J103,Z102&lt;=$L103),Z102+$M103,Z102)))</f>
      </c>
      <c r="AA103">
        <f>IF(OR(AA102="",$K103=0),AA102,IF(AA102=$I103,$J103,IF(AND(AA102&gt;=$J103,AA102&lt;=$L103),AA102+$M103,AA102)))</f>
      </c>
      <c r="AB103">
        <f>IF(OR(AB102="",$K103=0),AB102,IF(AB102=$I103,$J103,IF(AND(AB102&gt;=$J103,AB102&lt;=$L103),AB102+$M103,AB102)))</f>
      </c>
      <c r="AC103">
        <f>IF(OR(AC102="",$K103=0),AC102,IF(AC102=$I103,$J103,IF(AND(AC102&gt;=$J103,AC102&lt;=$L103),AC102+$M103,AC102)))</f>
      </c>
      <c r="AD103">
        <f>IF(OR(AD102="",$K103=0),AD102,IF(AD102=$I103,$J103,IF(AND(AD102&gt;=$J103,AD102&lt;=$L103),AD102+$M103,AD102)))</f>
      </c>
      <c r="AE103">
        <f>IF(OR(AE102="",$K103=0),AE102,IF(AE102=$I103,$J103,IF(AND(AE102&gt;=$J103,AE102&lt;=$L103),AE102+$M103,AE102)))</f>
      </c>
      <c r="AF103">
        <f>IF(OR(AF102="",$K103=0),AF102,IF(AF102=$I103,$J103,IF(AND(AF102&gt;=$J103,AF102&lt;=$L103),AF102+$M103,AF102)))</f>
      </c>
      <c r="AG103">
        <f>IF(OR(AG102="",$K103=0),AG102,IF(AG102=$I103,$J103,IF(AND(AG102&gt;=$J103,AG102&lt;=$L103),AG102+$M103,AG102)))</f>
      </c>
      <c r="AH103">
        <f>IF(OR(AH102="",$K103=0),AH102,IF(AH102=$I103,$J103,IF(AND(AH102&gt;=$J103,AH102&lt;=$L103),AH102+$M103,AH102)))</f>
      </c>
      <c r="AI103">
        <f>IF(OR(AI102="",$K103=0),AI102,IF(AI102=$I103,$J103,IF(AND(AI102&gt;=$J103,AI102&lt;=$L103),AI102+$M103,AI102)))</f>
      </c>
      <c r="AJ103">
        <f>IF(OR(AJ102="",$K103=0),AJ102,IF(AJ102=$I103,$J103,IF(AND(AJ102&gt;=$J103,AJ102&lt;=$L103),AJ102+$M103,AJ102)))</f>
      </c>
      <c r="AK103">
        <f>IF(OR(AK102="",$K103=0),AK102,IF(AK102=$I103,$J103,IF(AND(AK102&gt;=$J103,AK102&lt;=$L103),AK102+$M103,AK102)))</f>
      </c>
      <c r="AL103">
        <f>IF(OR(AL102="",$K103=0),AL102,IF(AL102=$I103,$J103,IF(AND(AL102&gt;=$J103,AL102&lt;=$L103),AL102+$M103,AL102)))</f>
      </c>
      <c r="AM103">
        <f>IF(OR(AM102="",$K103=0),AM102,IF(AM102=$I103,$J103,IF(AND(AM102&gt;=$J103,AM102&lt;=$L103),AM102+$M103,AM102)))</f>
      </c>
      <c r="AN103">
        <f>IF(OR(AN102="",$K103=0),AN102,IF(AN102=$I103,$J103,IF(AND(AN102&gt;=$J103,AN102&lt;=$L103),AN102+$M103,AN102)))</f>
      </c>
      <c r="AO103">
        <f>IF(OR(AO102="",$K103=0),AO102,IF(AO102=$I103,$J103,IF(AND(AO102&gt;=$J103,AO102&lt;=$L103),AO102+$M103,AO102)))</f>
      </c>
      <c r="AP103">
        <f>IF(OR(AP102="",$K103=0),AP102,IF(AP102=$I103,$J103,IF(AND(AP102&gt;=$J103,AP102&lt;=$L103),AP102+$M103,AP102)))</f>
      </c>
      <c r="AQ103">
        <f>IF(OR(AQ102="",$K103=0),AQ102,IF(AQ102=$I103,$J103,IF(AND(AQ102&gt;=$J103,AQ102&lt;=$L103),AQ102+$M103,AQ102)))</f>
      </c>
      <c r="AR103">
        <f>IF(OR(AR102="",$K103=0),AR102,IF(AR102=$I103,$J103,IF(AND(AR102&gt;=$J103,AR102&lt;=$L103),AR102+$M103,AR102)))</f>
      </c>
      <c r="AS103">
        <f>IF(OR(AS102="",$K103=0),AS102,IF(AS102=$I103,$J103,IF(AND(AS102&gt;=$J103,AS102&lt;=$L103),AS102+$M103,AS102)))</f>
      </c>
      <c r="AT103">
        <f>IF(OR(AT102="",$K103=0),AT102,IF(AT102=$I103,$J103,IF(AND(AT102&gt;=$J103,AT102&lt;=$L103),AT102+$M103,AT102)))</f>
      </c>
      <c r="AU103">
        <f>IF(OR(AU102="",$K103=0),AU102,IF(AU102=$I103,$J103,IF(AND(AU102&gt;=$J103,AU102&lt;=$L103),AU102+$M103,AU102)))</f>
      </c>
      <c r="AV103">
        <f>IF(OR(AV102="",$K103=0),AV102,IF(AV102=$I103,$J103,IF(AND(AV102&gt;=$J103,AV102&lt;=$L103),AV102+$M103,AV102)))</f>
      </c>
      <c r="AW103">
        <f>IF(OR(AW102="",$K103=0),AW102,IF(AW102=$I103,$J103,IF(AND(AW102&gt;=$J103,AW102&lt;=$L103),AW102+$M103,AW102)))</f>
      </c>
      <c r="AX103">
        <f>IF(OR(AX102="",$K103=0),AX102,IF(AX102=$I103,$J103,IF(AND(AX102&gt;=$J103,AX102&lt;=$L103),AX102+$M103,AX102)))</f>
      </c>
      <c r="AY103">
        <f>IF(OR(AY102="",$K103=0),AY102,IF(AY102=$I103,$J103,IF(AND(AY102&gt;=$J103,AY102&lt;=$L103),AY102+$M103,AY102)))</f>
      </c>
      <c r="AZ103">
        <f>IF(OR(AZ102="",$K103=0),AZ102,IF(AZ102=$I103,$J103,IF(AND(AZ102&gt;=$J103,AZ102&lt;=$L103),AZ102+$M103,AZ102)))</f>
      </c>
      <c r="BA103">
        <f>IF(OR(BA102="",$K103=0),BA102,IF(BA102=$I103,$J103,IF(AND(BA102&gt;=$J103,BA102&lt;=$L103),BA102+$M103,BA102)))</f>
      </c>
    </row>
    <row r="104" ht="20" customHeight="1">
      <c r="A104" s="9">
        <v>99</v>
      </c>
      <c r="B104" s="25"/>
      <c r="C104" s="26"/>
      <c r="D104" s="26"/>
      <c r="E104" s="26"/>
      <c r="F104" s="26"/>
      <c r="G104" s="27">
        <f>IF(AND($C104="",$D104=""),"",IF(OR($C104="",$D104=""),"Type both players",IF(OR($I104="",$J104=""),"A name is not on the Players tab",IF($C104=$D104,"The same player twice",IF($I104&lt;$J104,"Challenges go up the ladder, so nothing moved",IF($I104-$J104&gt;Settings!$C$5,"More than "&amp;Settings!$C$5&amp;" places up, so nothing moved",IF($E104="","To play",IF($E104="Defender",$D104&amp;" stays at "&amp;$J104,IF((Settings!$C$6="Swap places"),$C104&amp;" and "&amp;$D104&amp;" swap places",$C104&amp;" moves up to "&amp;$J104)))))))))</f>
      </c>
      <c r="I104">
        <f>IF($C104="","",IFERROR(INDEX($N$103:$BA$103,1,MATCH($C104,Players!$B$6:$B$45,0)),""))</f>
      </c>
      <c r="J104">
        <f>IF($D104="","",IFERROR(INDEX($N$103:$BA$103,1,MATCH($D104,Players!$B$6:$B$45,0)),""))</f>
      </c>
      <c r="K104">
        <f>IF(AND($E104="Challenger",ISNUMBER($I104),ISNUMBER($J104),$C104&lt;&gt;$D104),IF(AND($I104&gt;$J104,$I104-$J104&lt;=Settings!$C$5),1,0),0)</f>
      </c>
      <c r="L104">
        <f>IF($K104=0,"",IF((Settings!$C$6="Swap places"),$J104,$I104-1))</f>
      </c>
      <c r="M104">
        <f>IF($K104=0,"",IF((Settings!$C$6="Swap places"),$I104-$J104,1))</f>
      </c>
      <c r="N104">
        <f>IF(OR(N103="",$K104=0),N103,IF(N103=$I104,$J104,IF(AND(N103&gt;=$J104,N103&lt;=$L104),N103+$M104,N103)))</f>
      </c>
      <c r="O104">
        <f>IF(OR(O103="",$K104=0),O103,IF(O103=$I104,$J104,IF(AND(O103&gt;=$J104,O103&lt;=$L104),O103+$M104,O103)))</f>
      </c>
      <c r="P104">
        <f>IF(OR(P103="",$K104=0),P103,IF(P103=$I104,$J104,IF(AND(P103&gt;=$J104,P103&lt;=$L104),P103+$M104,P103)))</f>
      </c>
      <c r="Q104">
        <f>IF(OR(Q103="",$K104=0),Q103,IF(Q103=$I104,$J104,IF(AND(Q103&gt;=$J104,Q103&lt;=$L104),Q103+$M104,Q103)))</f>
      </c>
      <c r="R104">
        <f>IF(OR(R103="",$K104=0),R103,IF(R103=$I104,$J104,IF(AND(R103&gt;=$J104,R103&lt;=$L104),R103+$M104,R103)))</f>
      </c>
      <c r="S104">
        <f>IF(OR(S103="",$K104=0),S103,IF(S103=$I104,$J104,IF(AND(S103&gt;=$J104,S103&lt;=$L104),S103+$M104,S103)))</f>
      </c>
      <c r="T104">
        <f>IF(OR(T103="",$K104=0),T103,IF(T103=$I104,$J104,IF(AND(T103&gt;=$J104,T103&lt;=$L104),T103+$M104,T103)))</f>
      </c>
      <c r="U104">
        <f>IF(OR(U103="",$K104=0),U103,IF(U103=$I104,$J104,IF(AND(U103&gt;=$J104,U103&lt;=$L104),U103+$M104,U103)))</f>
      </c>
      <c r="V104">
        <f>IF(OR(V103="",$K104=0),V103,IF(V103=$I104,$J104,IF(AND(V103&gt;=$J104,V103&lt;=$L104),V103+$M104,V103)))</f>
      </c>
      <c r="W104">
        <f>IF(OR(W103="",$K104=0),W103,IF(W103=$I104,$J104,IF(AND(W103&gt;=$J104,W103&lt;=$L104),W103+$M104,W103)))</f>
      </c>
      <c r="X104">
        <f>IF(OR(X103="",$K104=0),X103,IF(X103=$I104,$J104,IF(AND(X103&gt;=$J104,X103&lt;=$L104),X103+$M104,X103)))</f>
      </c>
      <c r="Y104">
        <f>IF(OR(Y103="",$K104=0),Y103,IF(Y103=$I104,$J104,IF(AND(Y103&gt;=$J104,Y103&lt;=$L104),Y103+$M104,Y103)))</f>
      </c>
      <c r="Z104">
        <f>IF(OR(Z103="",$K104=0),Z103,IF(Z103=$I104,$J104,IF(AND(Z103&gt;=$J104,Z103&lt;=$L104),Z103+$M104,Z103)))</f>
      </c>
      <c r="AA104">
        <f>IF(OR(AA103="",$K104=0),AA103,IF(AA103=$I104,$J104,IF(AND(AA103&gt;=$J104,AA103&lt;=$L104),AA103+$M104,AA103)))</f>
      </c>
      <c r="AB104">
        <f>IF(OR(AB103="",$K104=0),AB103,IF(AB103=$I104,$J104,IF(AND(AB103&gt;=$J104,AB103&lt;=$L104),AB103+$M104,AB103)))</f>
      </c>
      <c r="AC104">
        <f>IF(OR(AC103="",$K104=0),AC103,IF(AC103=$I104,$J104,IF(AND(AC103&gt;=$J104,AC103&lt;=$L104),AC103+$M104,AC103)))</f>
      </c>
      <c r="AD104">
        <f>IF(OR(AD103="",$K104=0),AD103,IF(AD103=$I104,$J104,IF(AND(AD103&gt;=$J104,AD103&lt;=$L104),AD103+$M104,AD103)))</f>
      </c>
      <c r="AE104">
        <f>IF(OR(AE103="",$K104=0),AE103,IF(AE103=$I104,$J104,IF(AND(AE103&gt;=$J104,AE103&lt;=$L104),AE103+$M104,AE103)))</f>
      </c>
      <c r="AF104">
        <f>IF(OR(AF103="",$K104=0),AF103,IF(AF103=$I104,$J104,IF(AND(AF103&gt;=$J104,AF103&lt;=$L104),AF103+$M104,AF103)))</f>
      </c>
      <c r="AG104">
        <f>IF(OR(AG103="",$K104=0),AG103,IF(AG103=$I104,$J104,IF(AND(AG103&gt;=$J104,AG103&lt;=$L104),AG103+$M104,AG103)))</f>
      </c>
      <c r="AH104">
        <f>IF(OR(AH103="",$K104=0),AH103,IF(AH103=$I104,$J104,IF(AND(AH103&gt;=$J104,AH103&lt;=$L104),AH103+$M104,AH103)))</f>
      </c>
      <c r="AI104">
        <f>IF(OR(AI103="",$K104=0),AI103,IF(AI103=$I104,$J104,IF(AND(AI103&gt;=$J104,AI103&lt;=$L104),AI103+$M104,AI103)))</f>
      </c>
      <c r="AJ104">
        <f>IF(OR(AJ103="",$K104=0),AJ103,IF(AJ103=$I104,$J104,IF(AND(AJ103&gt;=$J104,AJ103&lt;=$L104),AJ103+$M104,AJ103)))</f>
      </c>
      <c r="AK104">
        <f>IF(OR(AK103="",$K104=0),AK103,IF(AK103=$I104,$J104,IF(AND(AK103&gt;=$J104,AK103&lt;=$L104),AK103+$M104,AK103)))</f>
      </c>
      <c r="AL104">
        <f>IF(OR(AL103="",$K104=0),AL103,IF(AL103=$I104,$J104,IF(AND(AL103&gt;=$J104,AL103&lt;=$L104),AL103+$M104,AL103)))</f>
      </c>
      <c r="AM104">
        <f>IF(OR(AM103="",$K104=0),AM103,IF(AM103=$I104,$J104,IF(AND(AM103&gt;=$J104,AM103&lt;=$L104),AM103+$M104,AM103)))</f>
      </c>
      <c r="AN104">
        <f>IF(OR(AN103="",$K104=0),AN103,IF(AN103=$I104,$J104,IF(AND(AN103&gt;=$J104,AN103&lt;=$L104),AN103+$M104,AN103)))</f>
      </c>
      <c r="AO104">
        <f>IF(OR(AO103="",$K104=0),AO103,IF(AO103=$I104,$J104,IF(AND(AO103&gt;=$J104,AO103&lt;=$L104),AO103+$M104,AO103)))</f>
      </c>
      <c r="AP104">
        <f>IF(OR(AP103="",$K104=0),AP103,IF(AP103=$I104,$J104,IF(AND(AP103&gt;=$J104,AP103&lt;=$L104),AP103+$M104,AP103)))</f>
      </c>
      <c r="AQ104">
        <f>IF(OR(AQ103="",$K104=0),AQ103,IF(AQ103=$I104,$J104,IF(AND(AQ103&gt;=$J104,AQ103&lt;=$L104),AQ103+$M104,AQ103)))</f>
      </c>
      <c r="AR104">
        <f>IF(OR(AR103="",$K104=0),AR103,IF(AR103=$I104,$J104,IF(AND(AR103&gt;=$J104,AR103&lt;=$L104),AR103+$M104,AR103)))</f>
      </c>
      <c r="AS104">
        <f>IF(OR(AS103="",$K104=0),AS103,IF(AS103=$I104,$J104,IF(AND(AS103&gt;=$J104,AS103&lt;=$L104),AS103+$M104,AS103)))</f>
      </c>
      <c r="AT104">
        <f>IF(OR(AT103="",$K104=0),AT103,IF(AT103=$I104,$J104,IF(AND(AT103&gt;=$J104,AT103&lt;=$L104),AT103+$M104,AT103)))</f>
      </c>
      <c r="AU104">
        <f>IF(OR(AU103="",$K104=0),AU103,IF(AU103=$I104,$J104,IF(AND(AU103&gt;=$J104,AU103&lt;=$L104),AU103+$M104,AU103)))</f>
      </c>
      <c r="AV104">
        <f>IF(OR(AV103="",$K104=0),AV103,IF(AV103=$I104,$J104,IF(AND(AV103&gt;=$J104,AV103&lt;=$L104),AV103+$M104,AV103)))</f>
      </c>
      <c r="AW104">
        <f>IF(OR(AW103="",$K104=0),AW103,IF(AW103=$I104,$J104,IF(AND(AW103&gt;=$J104,AW103&lt;=$L104),AW103+$M104,AW103)))</f>
      </c>
      <c r="AX104">
        <f>IF(OR(AX103="",$K104=0),AX103,IF(AX103=$I104,$J104,IF(AND(AX103&gt;=$J104,AX103&lt;=$L104),AX103+$M104,AX103)))</f>
      </c>
      <c r="AY104">
        <f>IF(OR(AY103="",$K104=0),AY103,IF(AY103=$I104,$J104,IF(AND(AY103&gt;=$J104,AY103&lt;=$L104),AY103+$M104,AY103)))</f>
      </c>
      <c r="AZ104">
        <f>IF(OR(AZ103="",$K104=0),AZ103,IF(AZ103=$I104,$J104,IF(AND(AZ103&gt;=$J104,AZ103&lt;=$L104),AZ103+$M104,AZ103)))</f>
      </c>
      <c r="BA104">
        <f>IF(OR(BA103="",$K104=0),BA103,IF(BA103=$I104,$J104,IF(AND(BA103&gt;=$J104,BA103&lt;=$L104),BA103+$M104,BA103)))</f>
      </c>
    </row>
    <row r="105" ht="20" customHeight="1">
      <c r="A105" s="9">
        <v>100</v>
      </c>
      <c r="B105" s="25"/>
      <c r="C105" s="26"/>
      <c r="D105" s="26"/>
      <c r="E105" s="26"/>
      <c r="F105" s="26"/>
      <c r="G105" s="27">
        <f>IF(AND($C105="",$D105=""),"",IF(OR($C105="",$D105=""),"Type both players",IF(OR($I105="",$J105=""),"A name is not on the Players tab",IF($C105=$D105,"The same player twice",IF($I105&lt;$J105,"Challenges go up the ladder, so nothing moved",IF($I105-$J105&gt;Settings!$C$5,"More than "&amp;Settings!$C$5&amp;" places up, so nothing moved",IF($E105="","To play",IF($E105="Defender",$D105&amp;" stays at "&amp;$J105,IF((Settings!$C$6="Swap places"),$C105&amp;" and "&amp;$D105&amp;" swap places",$C105&amp;" moves up to "&amp;$J105)))))))))</f>
      </c>
      <c r="I105">
        <f>IF($C105="","",IFERROR(INDEX($N$104:$BA$104,1,MATCH($C105,Players!$B$6:$B$45,0)),""))</f>
      </c>
      <c r="J105">
        <f>IF($D105="","",IFERROR(INDEX($N$104:$BA$104,1,MATCH($D105,Players!$B$6:$B$45,0)),""))</f>
      </c>
      <c r="K105">
        <f>IF(AND($E105="Challenger",ISNUMBER($I105),ISNUMBER($J105),$C105&lt;&gt;$D105),IF(AND($I105&gt;$J105,$I105-$J105&lt;=Settings!$C$5),1,0),0)</f>
      </c>
      <c r="L105">
        <f>IF($K105=0,"",IF((Settings!$C$6="Swap places"),$J105,$I105-1))</f>
      </c>
      <c r="M105">
        <f>IF($K105=0,"",IF((Settings!$C$6="Swap places"),$I105-$J105,1))</f>
      </c>
      <c r="N105">
        <f>IF(OR(N104="",$K105=0),N104,IF(N104=$I105,$J105,IF(AND(N104&gt;=$J105,N104&lt;=$L105),N104+$M105,N104)))</f>
      </c>
      <c r="O105">
        <f>IF(OR(O104="",$K105=0),O104,IF(O104=$I105,$J105,IF(AND(O104&gt;=$J105,O104&lt;=$L105),O104+$M105,O104)))</f>
      </c>
      <c r="P105">
        <f>IF(OR(P104="",$K105=0),P104,IF(P104=$I105,$J105,IF(AND(P104&gt;=$J105,P104&lt;=$L105),P104+$M105,P104)))</f>
      </c>
      <c r="Q105">
        <f>IF(OR(Q104="",$K105=0),Q104,IF(Q104=$I105,$J105,IF(AND(Q104&gt;=$J105,Q104&lt;=$L105),Q104+$M105,Q104)))</f>
      </c>
      <c r="R105">
        <f>IF(OR(R104="",$K105=0),R104,IF(R104=$I105,$J105,IF(AND(R104&gt;=$J105,R104&lt;=$L105),R104+$M105,R104)))</f>
      </c>
      <c r="S105">
        <f>IF(OR(S104="",$K105=0),S104,IF(S104=$I105,$J105,IF(AND(S104&gt;=$J105,S104&lt;=$L105),S104+$M105,S104)))</f>
      </c>
      <c r="T105">
        <f>IF(OR(T104="",$K105=0),T104,IF(T104=$I105,$J105,IF(AND(T104&gt;=$J105,T104&lt;=$L105),T104+$M105,T104)))</f>
      </c>
      <c r="U105">
        <f>IF(OR(U104="",$K105=0),U104,IF(U104=$I105,$J105,IF(AND(U104&gt;=$J105,U104&lt;=$L105),U104+$M105,U104)))</f>
      </c>
      <c r="V105">
        <f>IF(OR(V104="",$K105=0),V104,IF(V104=$I105,$J105,IF(AND(V104&gt;=$J105,V104&lt;=$L105),V104+$M105,V104)))</f>
      </c>
      <c r="W105">
        <f>IF(OR(W104="",$K105=0),W104,IF(W104=$I105,$J105,IF(AND(W104&gt;=$J105,W104&lt;=$L105),W104+$M105,W104)))</f>
      </c>
      <c r="X105">
        <f>IF(OR(X104="",$K105=0),X104,IF(X104=$I105,$J105,IF(AND(X104&gt;=$J105,X104&lt;=$L105),X104+$M105,X104)))</f>
      </c>
      <c r="Y105">
        <f>IF(OR(Y104="",$K105=0),Y104,IF(Y104=$I105,$J105,IF(AND(Y104&gt;=$J105,Y104&lt;=$L105),Y104+$M105,Y104)))</f>
      </c>
      <c r="Z105">
        <f>IF(OR(Z104="",$K105=0),Z104,IF(Z104=$I105,$J105,IF(AND(Z104&gt;=$J105,Z104&lt;=$L105),Z104+$M105,Z104)))</f>
      </c>
      <c r="AA105">
        <f>IF(OR(AA104="",$K105=0),AA104,IF(AA104=$I105,$J105,IF(AND(AA104&gt;=$J105,AA104&lt;=$L105),AA104+$M105,AA104)))</f>
      </c>
      <c r="AB105">
        <f>IF(OR(AB104="",$K105=0),AB104,IF(AB104=$I105,$J105,IF(AND(AB104&gt;=$J105,AB104&lt;=$L105),AB104+$M105,AB104)))</f>
      </c>
      <c r="AC105">
        <f>IF(OR(AC104="",$K105=0),AC104,IF(AC104=$I105,$J105,IF(AND(AC104&gt;=$J105,AC104&lt;=$L105),AC104+$M105,AC104)))</f>
      </c>
      <c r="AD105">
        <f>IF(OR(AD104="",$K105=0),AD104,IF(AD104=$I105,$J105,IF(AND(AD104&gt;=$J105,AD104&lt;=$L105),AD104+$M105,AD104)))</f>
      </c>
      <c r="AE105">
        <f>IF(OR(AE104="",$K105=0),AE104,IF(AE104=$I105,$J105,IF(AND(AE104&gt;=$J105,AE104&lt;=$L105),AE104+$M105,AE104)))</f>
      </c>
      <c r="AF105">
        <f>IF(OR(AF104="",$K105=0),AF104,IF(AF104=$I105,$J105,IF(AND(AF104&gt;=$J105,AF104&lt;=$L105),AF104+$M105,AF104)))</f>
      </c>
      <c r="AG105">
        <f>IF(OR(AG104="",$K105=0),AG104,IF(AG104=$I105,$J105,IF(AND(AG104&gt;=$J105,AG104&lt;=$L105),AG104+$M105,AG104)))</f>
      </c>
      <c r="AH105">
        <f>IF(OR(AH104="",$K105=0),AH104,IF(AH104=$I105,$J105,IF(AND(AH104&gt;=$J105,AH104&lt;=$L105),AH104+$M105,AH104)))</f>
      </c>
      <c r="AI105">
        <f>IF(OR(AI104="",$K105=0),AI104,IF(AI104=$I105,$J105,IF(AND(AI104&gt;=$J105,AI104&lt;=$L105),AI104+$M105,AI104)))</f>
      </c>
      <c r="AJ105">
        <f>IF(OR(AJ104="",$K105=0),AJ104,IF(AJ104=$I105,$J105,IF(AND(AJ104&gt;=$J105,AJ104&lt;=$L105),AJ104+$M105,AJ104)))</f>
      </c>
      <c r="AK105">
        <f>IF(OR(AK104="",$K105=0),AK104,IF(AK104=$I105,$J105,IF(AND(AK104&gt;=$J105,AK104&lt;=$L105),AK104+$M105,AK104)))</f>
      </c>
      <c r="AL105">
        <f>IF(OR(AL104="",$K105=0),AL104,IF(AL104=$I105,$J105,IF(AND(AL104&gt;=$J105,AL104&lt;=$L105),AL104+$M105,AL104)))</f>
      </c>
      <c r="AM105">
        <f>IF(OR(AM104="",$K105=0),AM104,IF(AM104=$I105,$J105,IF(AND(AM104&gt;=$J105,AM104&lt;=$L105),AM104+$M105,AM104)))</f>
      </c>
      <c r="AN105">
        <f>IF(OR(AN104="",$K105=0),AN104,IF(AN104=$I105,$J105,IF(AND(AN104&gt;=$J105,AN104&lt;=$L105),AN104+$M105,AN104)))</f>
      </c>
      <c r="AO105">
        <f>IF(OR(AO104="",$K105=0),AO104,IF(AO104=$I105,$J105,IF(AND(AO104&gt;=$J105,AO104&lt;=$L105),AO104+$M105,AO104)))</f>
      </c>
      <c r="AP105">
        <f>IF(OR(AP104="",$K105=0),AP104,IF(AP104=$I105,$J105,IF(AND(AP104&gt;=$J105,AP104&lt;=$L105),AP104+$M105,AP104)))</f>
      </c>
      <c r="AQ105">
        <f>IF(OR(AQ104="",$K105=0),AQ104,IF(AQ104=$I105,$J105,IF(AND(AQ104&gt;=$J105,AQ104&lt;=$L105),AQ104+$M105,AQ104)))</f>
      </c>
      <c r="AR105">
        <f>IF(OR(AR104="",$K105=0),AR104,IF(AR104=$I105,$J105,IF(AND(AR104&gt;=$J105,AR104&lt;=$L105),AR104+$M105,AR104)))</f>
      </c>
      <c r="AS105">
        <f>IF(OR(AS104="",$K105=0),AS104,IF(AS104=$I105,$J105,IF(AND(AS104&gt;=$J105,AS104&lt;=$L105),AS104+$M105,AS104)))</f>
      </c>
      <c r="AT105">
        <f>IF(OR(AT104="",$K105=0),AT104,IF(AT104=$I105,$J105,IF(AND(AT104&gt;=$J105,AT104&lt;=$L105),AT104+$M105,AT104)))</f>
      </c>
      <c r="AU105">
        <f>IF(OR(AU104="",$K105=0),AU104,IF(AU104=$I105,$J105,IF(AND(AU104&gt;=$J105,AU104&lt;=$L105),AU104+$M105,AU104)))</f>
      </c>
      <c r="AV105">
        <f>IF(OR(AV104="",$K105=0),AV104,IF(AV104=$I105,$J105,IF(AND(AV104&gt;=$J105,AV104&lt;=$L105),AV104+$M105,AV104)))</f>
      </c>
      <c r="AW105">
        <f>IF(OR(AW104="",$K105=0),AW104,IF(AW104=$I105,$J105,IF(AND(AW104&gt;=$J105,AW104&lt;=$L105),AW104+$M105,AW104)))</f>
      </c>
      <c r="AX105">
        <f>IF(OR(AX104="",$K105=0),AX104,IF(AX104=$I105,$J105,IF(AND(AX104&gt;=$J105,AX104&lt;=$L105),AX104+$M105,AX104)))</f>
      </c>
      <c r="AY105">
        <f>IF(OR(AY104="",$K105=0),AY104,IF(AY104=$I105,$J105,IF(AND(AY104&gt;=$J105,AY104&lt;=$L105),AY104+$M105,AY104)))</f>
      </c>
      <c r="AZ105">
        <f>IF(OR(AZ104="",$K105=0),AZ104,IF(AZ104=$I105,$J105,IF(AND(AZ104&gt;=$J105,AZ104&lt;=$L105),AZ104+$M105,AZ104)))</f>
      </c>
      <c r="BA105">
        <f>IF(OR(BA104="",$K105=0),BA104,IF(BA104=$I105,$J105,IF(AND(BA104&gt;=$J105,BA104&lt;=$L105),BA104+$M105,BA104)))</f>
      </c>
    </row>
    <row r="106" ht="20" customHeight="1">
      <c r="A106" s="9">
        <v>101</v>
      </c>
      <c r="B106" s="25"/>
      <c r="C106" s="26"/>
      <c r="D106" s="26"/>
      <c r="E106" s="26"/>
      <c r="F106" s="26"/>
      <c r="G106" s="27">
        <f>IF(AND($C106="",$D106=""),"",IF(OR($C106="",$D106=""),"Type both players",IF(OR($I106="",$J106=""),"A name is not on the Players tab",IF($C106=$D106,"The same player twice",IF($I106&lt;$J106,"Challenges go up the ladder, so nothing moved",IF($I106-$J106&gt;Settings!$C$5,"More than "&amp;Settings!$C$5&amp;" places up, so nothing moved",IF($E106="","To play",IF($E106="Defender",$D106&amp;" stays at "&amp;$J106,IF((Settings!$C$6="Swap places"),$C106&amp;" and "&amp;$D106&amp;" swap places",$C106&amp;" moves up to "&amp;$J106)))))))))</f>
      </c>
      <c r="I106">
        <f>IF($C106="","",IFERROR(INDEX($N$105:$BA$105,1,MATCH($C106,Players!$B$6:$B$45,0)),""))</f>
      </c>
      <c r="J106">
        <f>IF($D106="","",IFERROR(INDEX($N$105:$BA$105,1,MATCH($D106,Players!$B$6:$B$45,0)),""))</f>
      </c>
      <c r="K106">
        <f>IF(AND($E106="Challenger",ISNUMBER($I106),ISNUMBER($J106),$C106&lt;&gt;$D106),IF(AND($I106&gt;$J106,$I106-$J106&lt;=Settings!$C$5),1,0),0)</f>
      </c>
      <c r="L106">
        <f>IF($K106=0,"",IF((Settings!$C$6="Swap places"),$J106,$I106-1))</f>
      </c>
      <c r="M106">
        <f>IF($K106=0,"",IF((Settings!$C$6="Swap places"),$I106-$J106,1))</f>
      </c>
      <c r="N106">
        <f>IF(OR(N105="",$K106=0),N105,IF(N105=$I106,$J106,IF(AND(N105&gt;=$J106,N105&lt;=$L106),N105+$M106,N105)))</f>
      </c>
      <c r="O106">
        <f>IF(OR(O105="",$K106=0),O105,IF(O105=$I106,$J106,IF(AND(O105&gt;=$J106,O105&lt;=$L106),O105+$M106,O105)))</f>
      </c>
      <c r="P106">
        <f>IF(OR(P105="",$K106=0),P105,IF(P105=$I106,$J106,IF(AND(P105&gt;=$J106,P105&lt;=$L106),P105+$M106,P105)))</f>
      </c>
      <c r="Q106">
        <f>IF(OR(Q105="",$K106=0),Q105,IF(Q105=$I106,$J106,IF(AND(Q105&gt;=$J106,Q105&lt;=$L106),Q105+$M106,Q105)))</f>
      </c>
      <c r="R106">
        <f>IF(OR(R105="",$K106=0),R105,IF(R105=$I106,$J106,IF(AND(R105&gt;=$J106,R105&lt;=$L106),R105+$M106,R105)))</f>
      </c>
      <c r="S106">
        <f>IF(OR(S105="",$K106=0),S105,IF(S105=$I106,$J106,IF(AND(S105&gt;=$J106,S105&lt;=$L106),S105+$M106,S105)))</f>
      </c>
      <c r="T106">
        <f>IF(OR(T105="",$K106=0),T105,IF(T105=$I106,$J106,IF(AND(T105&gt;=$J106,T105&lt;=$L106),T105+$M106,T105)))</f>
      </c>
      <c r="U106">
        <f>IF(OR(U105="",$K106=0),U105,IF(U105=$I106,$J106,IF(AND(U105&gt;=$J106,U105&lt;=$L106),U105+$M106,U105)))</f>
      </c>
      <c r="V106">
        <f>IF(OR(V105="",$K106=0),V105,IF(V105=$I106,$J106,IF(AND(V105&gt;=$J106,V105&lt;=$L106),V105+$M106,V105)))</f>
      </c>
      <c r="W106">
        <f>IF(OR(W105="",$K106=0),W105,IF(W105=$I106,$J106,IF(AND(W105&gt;=$J106,W105&lt;=$L106),W105+$M106,W105)))</f>
      </c>
      <c r="X106">
        <f>IF(OR(X105="",$K106=0),X105,IF(X105=$I106,$J106,IF(AND(X105&gt;=$J106,X105&lt;=$L106),X105+$M106,X105)))</f>
      </c>
      <c r="Y106">
        <f>IF(OR(Y105="",$K106=0),Y105,IF(Y105=$I106,$J106,IF(AND(Y105&gt;=$J106,Y105&lt;=$L106),Y105+$M106,Y105)))</f>
      </c>
      <c r="Z106">
        <f>IF(OR(Z105="",$K106=0),Z105,IF(Z105=$I106,$J106,IF(AND(Z105&gt;=$J106,Z105&lt;=$L106),Z105+$M106,Z105)))</f>
      </c>
      <c r="AA106">
        <f>IF(OR(AA105="",$K106=0),AA105,IF(AA105=$I106,$J106,IF(AND(AA105&gt;=$J106,AA105&lt;=$L106),AA105+$M106,AA105)))</f>
      </c>
      <c r="AB106">
        <f>IF(OR(AB105="",$K106=0),AB105,IF(AB105=$I106,$J106,IF(AND(AB105&gt;=$J106,AB105&lt;=$L106),AB105+$M106,AB105)))</f>
      </c>
      <c r="AC106">
        <f>IF(OR(AC105="",$K106=0),AC105,IF(AC105=$I106,$J106,IF(AND(AC105&gt;=$J106,AC105&lt;=$L106),AC105+$M106,AC105)))</f>
      </c>
      <c r="AD106">
        <f>IF(OR(AD105="",$K106=0),AD105,IF(AD105=$I106,$J106,IF(AND(AD105&gt;=$J106,AD105&lt;=$L106),AD105+$M106,AD105)))</f>
      </c>
      <c r="AE106">
        <f>IF(OR(AE105="",$K106=0),AE105,IF(AE105=$I106,$J106,IF(AND(AE105&gt;=$J106,AE105&lt;=$L106),AE105+$M106,AE105)))</f>
      </c>
      <c r="AF106">
        <f>IF(OR(AF105="",$K106=0),AF105,IF(AF105=$I106,$J106,IF(AND(AF105&gt;=$J106,AF105&lt;=$L106),AF105+$M106,AF105)))</f>
      </c>
      <c r="AG106">
        <f>IF(OR(AG105="",$K106=0),AG105,IF(AG105=$I106,$J106,IF(AND(AG105&gt;=$J106,AG105&lt;=$L106),AG105+$M106,AG105)))</f>
      </c>
      <c r="AH106">
        <f>IF(OR(AH105="",$K106=0),AH105,IF(AH105=$I106,$J106,IF(AND(AH105&gt;=$J106,AH105&lt;=$L106),AH105+$M106,AH105)))</f>
      </c>
      <c r="AI106">
        <f>IF(OR(AI105="",$K106=0),AI105,IF(AI105=$I106,$J106,IF(AND(AI105&gt;=$J106,AI105&lt;=$L106),AI105+$M106,AI105)))</f>
      </c>
      <c r="AJ106">
        <f>IF(OR(AJ105="",$K106=0),AJ105,IF(AJ105=$I106,$J106,IF(AND(AJ105&gt;=$J106,AJ105&lt;=$L106),AJ105+$M106,AJ105)))</f>
      </c>
      <c r="AK106">
        <f>IF(OR(AK105="",$K106=0),AK105,IF(AK105=$I106,$J106,IF(AND(AK105&gt;=$J106,AK105&lt;=$L106),AK105+$M106,AK105)))</f>
      </c>
      <c r="AL106">
        <f>IF(OR(AL105="",$K106=0),AL105,IF(AL105=$I106,$J106,IF(AND(AL105&gt;=$J106,AL105&lt;=$L106),AL105+$M106,AL105)))</f>
      </c>
      <c r="AM106">
        <f>IF(OR(AM105="",$K106=0),AM105,IF(AM105=$I106,$J106,IF(AND(AM105&gt;=$J106,AM105&lt;=$L106),AM105+$M106,AM105)))</f>
      </c>
      <c r="AN106">
        <f>IF(OR(AN105="",$K106=0),AN105,IF(AN105=$I106,$J106,IF(AND(AN105&gt;=$J106,AN105&lt;=$L106),AN105+$M106,AN105)))</f>
      </c>
      <c r="AO106">
        <f>IF(OR(AO105="",$K106=0),AO105,IF(AO105=$I106,$J106,IF(AND(AO105&gt;=$J106,AO105&lt;=$L106),AO105+$M106,AO105)))</f>
      </c>
      <c r="AP106">
        <f>IF(OR(AP105="",$K106=0),AP105,IF(AP105=$I106,$J106,IF(AND(AP105&gt;=$J106,AP105&lt;=$L106),AP105+$M106,AP105)))</f>
      </c>
      <c r="AQ106">
        <f>IF(OR(AQ105="",$K106=0),AQ105,IF(AQ105=$I106,$J106,IF(AND(AQ105&gt;=$J106,AQ105&lt;=$L106),AQ105+$M106,AQ105)))</f>
      </c>
      <c r="AR106">
        <f>IF(OR(AR105="",$K106=0),AR105,IF(AR105=$I106,$J106,IF(AND(AR105&gt;=$J106,AR105&lt;=$L106),AR105+$M106,AR105)))</f>
      </c>
      <c r="AS106">
        <f>IF(OR(AS105="",$K106=0),AS105,IF(AS105=$I106,$J106,IF(AND(AS105&gt;=$J106,AS105&lt;=$L106),AS105+$M106,AS105)))</f>
      </c>
      <c r="AT106">
        <f>IF(OR(AT105="",$K106=0),AT105,IF(AT105=$I106,$J106,IF(AND(AT105&gt;=$J106,AT105&lt;=$L106),AT105+$M106,AT105)))</f>
      </c>
      <c r="AU106">
        <f>IF(OR(AU105="",$K106=0),AU105,IF(AU105=$I106,$J106,IF(AND(AU105&gt;=$J106,AU105&lt;=$L106),AU105+$M106,AU105)))</f>
      </c>
      <c r="AV106">
        <f>IF(OR(AV105="",$K106=0),AV105,IF(AV105=$I106,$J106,IF(AND(AV105&gt;=$J106,AV105&lt;=$L106),AV105+$M106,AV105)))</f>
      </c>
      <c r="AW106">
        <f>IF(OR(AW105="",$K106=0),AW105,IF(AW105=$I106,$J106,IF(AND(AW105&gt;=$J106,AW105&lt;=$L106),AW105+$M106,AW105)))</f>
      </c>
      <c r="AX106">
        <f>IF(OR(AX105="",$K106=0),AX105,IF(AX105=$I106,$J106,IF(AND(AX105&gt;=$J106,AX105&lt;=$L106),AX105+$M106,AX105)))</f>
      </c>
      <c r="AY106">
        <f>IF(OR(AY105="",$K106=0),AY105,IF(AY105=$I106,$J106,IF(AND(AY105&gt;=$J106,AY105&lt;=$L106),AY105+$M106,AY105)))</f>
      </c>
      <c r="AZ106">
        <f>IF(OR(AZ105="",$K106=0),AZ105,IF(AZ105=$I106,$J106,IF(AND(AZ105&gt;=$J106,AZ105&lt;=$L106),AZ105+$M106,AZ105)))</f>
      </c>
      <c r="BA106">
        <f>IF(OR(BA105="",$K106=0),BA105,IF(BA105=$I106,$J106,IF(AND(BA105&gt;=$J106,BA105&lt;=$L106),BA105+$M106,BA105)))</f>
      </c>
    </row>
    <row r="107" ht="20" customHeight="1">
      <c r="A107" s="9">
        <v>102</v>
      </c>
      <c r="B107" s="25"/>
      <c r="C107" s="26"/>
      <c r="D107" s="26"/>
      <c r="E107" s="26"/>
      <c r="F107" s="26"/>
      <c r="G107" s="27">
        <f>IF(AND($C107="",$D107=""),"",IF(OR($C107="",$D107=""),"Type both players",IF(OR($I107="",$J107=""),"A name is not on the Players tab",IF($C107=$D107,"The same player twice",IF($I107&lt;$J107,"Challenges go up the ladder, so nothing moved",IF($I107-$J107&gt;Settings!$C$5,"More than "&amp;Settings!$C$5&amp;" places up, so nothing moved",IF($E107="","To play",IF($E107="Defender",$D107&amp;" stays at "&amp;$J107,IF((Settings!$C$6="Swap places"),$C107&amp;" and "&amp;$D107&amp;" swap places",$C107&amp;" moves up to "&amp;$J107)))))))))</f>
      </c>
      <c r="I107">
        <f>IF($C107="","",IFERROR(INDEX($N$106:$BA$106,1,MATCH($C107,Players!$B$6:$B$45,0)),""))</f>
      </c>
      <c r="J107">
        <f>IF($D107="","",IFERROR(INDEX($N$106:$BA$106,1,MATCH($D107,Players!$B$6:$B$45,0)),""))</f>
      </c>
      <c r="K107">
        <f>IF(AND($E107="Challenger",ISNUMBER($I107),ISNUMBER($J107),$C107&lt;&gt;$D107),IF(AND($I107&gt;$J107,$I107-$J107&lt;=Settings!$C$5),1,0),0)</f>
      </c>
      <c r="L107">
        <f>IF($K107=0,"",IF((Settings!$C$6="Swap places"),$J107,$I107-1))</f>
      </c>
      <c r="M107">
        <f>IF($K107=0,"",IF((Settings!$C$6="Swap places"),$I107-$J107,1))</f>
      </c>
      <c r="N107">
        <f>IF(OR(N106="",$K107=0),N106,IF(N106=$I107,$J107,IF(AND(N106&gt;=$J107,N106&lt;=$L107),N106+$M107,N106)))</f>
      </c>
      <c r="O107">
        <f>IF(OR(O106="",$K107=0),O106,IF(O106=$I107,$J107,IF(AND(O106&gt;=$J107,O106&lt;=$L107),O106+$M107,O106)))</f>
      </c>
      <c r="P107">
        <f>IF(OR(P106="",$K107=0),P106,IF(P106=$I107,$J107,IF(AND(P106&gt;=$J107,P106&lt;=$L107),P106+$M107,P106)))</f>
      </c>
      <c r="Q107">
        <f>IF(OR(Q106="",$K107=0),Q106,IF(Q106=$I107,$J107,IF(AND(Q106&gt;=$J107,Q106&lt;=$L107),Q106+$M107,Q106)))</f>
      </c>
      <c r="R107">
        <f>IF(OR(R106="",$K107=0),R106,IF(R106=$I107,$J107,IF(AND(R106&gt;=$J107,R106&lt;=$L107),R106+$M107,R106)))</f>
      </c>
      <c r="S107">
        <f>IF(OR(S106="",$K107=0),S106,IF(S106=$I107,$J107,IF(AND(S106&gt;=$J107,S106&lt;=$L107),S106+$M107,S106)))</f>
      </c>
      <c r="T107">
        <f>IF(OR(T106="",$K107=0),T106,IF(T106=$I107,$J107,IF(AND(T106&gt;=$J107,T106&lt;=$L107),T106+$M107,T106)))</f>
      </c>
      <c r="U107">
        <f>IF(OR(U106="",$K107=0),U106,IF(U106=$I107,$J107,IF(AND(U106&gt;=$J107,U106&lt;=$L107),U106+$M107,U106)))</f>
      </c>
      <c r="V107">
        <f>IF(OR(V106="",$K107=0),V106,IF(V106=$I107,$J107,IF(AND(V106&gt;=$J107,V106&lt;=$L107),V106+$M107,V106)))</f>
      </c>
      <c r="W107">
        <f>IF(OR(W106="",$K107=0),W106,IF(W106=$I107,$J107,IF(AND(W106&gt;=$J107,W106&lt;=$L107),W106+$M107,W106)))</f>
      </c>
      <c r="X107">
        <f>IF(OR(X106="",$K107=0),X106,IF(X106=$I107,$J107,IF(AND(X106&gt;=$J107,X106&lt;=$L107),X106+$M107,X106)))</f>
      </c>
      <c r="Y107">
        <f>IF(OR(Y106="",$K107=0),Y106,IF(Y106=$I107,$J107,IF(AND(Y106&gt;=$J107,Y106&lt;=$L107),Y106+$M107,Y106)))</f>
      </c>
      <c r="Z107">
        <f>IF(OR(Z106="",$K107=0),Z106,IF(Z106=$I107,$J107,IF(AND(Z106&gt;=$J107,Z106&lt;=$L107),Z106+$M107,Z106)))</f>
      </c>
      <c r="AA107">
        <f>IF(OR(AA106="",$K107=0),AA106,IF(AA106=$I107,$J107,IF(AND(AA106&gt;=$J107,AA106&lt;=$L107),AA106+$M107,AA106)))</f>
      </c>
      <c r="AB107">
        <f>IF(OR(AB106="",$K107=0),AB106,IF(AB106=$I107,$J107,IF(AND(AB106&gt;=$J107,AB106&lt;=$L107),AB106+$M107,AB106)))</f>
      </c>
      <c r="AC107">
        <f>IF(OR(AC106="",$K107=0),AC106,IF(AC106=$I107,$J107,IF(AND(AC106&gt;=$J107,AC106&lt;=$L107),AC106+$M107,AC106)))</f>
      </c>
      <c r="AD107">
        <f>IF(OR(AD106="",$K107=0),AD106,IF(AD106=$I107,$J107,IF(AND(AD106&gt;=$J107,AD106&lt;=$L107),AD106+$M107,AD106)))</f>
      </c>
      <c r="AE107">
        <f>IF(OR(AE106="",$K107=0),AE106,IF(AE106=$I107,$J107,IF(AND(AE106&gt;=$J107,AE106&lt;=$L107),AE106+$M107,AE106)))</f>
      </c>
      <c r="AF107">
        <f>IF(OR(AF106="",$K107=0),AF106,IF(AF106=$I107,$J107,IF(AND(AF106&gt;=$J107,AF106&lt;=$L107),AF106+$M107,AF106)))</f>
      </c>
      <c r="AG107">
        <f>IF(OR(AG106="",$K107=0),AG106,IF(AG106=$I107,$J107,IF(AND(AG106&gt;=$J107,AG106&lt;=$L107),AG106+$M107,AG106)))</f>
      </c>
      <c r="AH107">
        <f>IF(OR(AH106="",$K107=0),AH106,IF(AH106=$I107,$J107,IF(AND(AH106&gt;=$J107,AH106&lt;=$L107),AH106+$M107,AH106)))</f>
      </c>
      <c r="AI107">
        <f>IF(OR(AI106="",$K107=0),AI106,IF(AI106=$I107,$J107,IF(AND(AI106&gt;=$J107,AI106&lt;=$L107),AI106+$M107,AI106)))</f>
      </c>
      <c r="AJ107">
        <f>IF(OR(AJ106="",$K107=0),AJ106,IF(AJ106=$I107,$J107,IF(AND(AJ106&gt;=$J107,AJ106&lt;=$L107),AJ106+$M107,AJ106)))</f>
      </c>
      <c r="AK107">
        <f>IF(OR(AK106="",$K107=0),AK106,IF(AK106=$I107,$J107,IF(AND(AK106&gt;=$J107,AK106&lt;=$L107),AK106+$M107,AK106)))</f>
      </c>
      <c r="AL107">
        <f>IF(OR(AL106="",$K107=0),AL106,IF(AL106=$I107,$J107,IF(AND(AL106&gt;=$J107,AL106&lt;=$L107),AL106+$M107,AL106)))</f>
      </c>
      <c r="AM107">
        <f>IF(OR(AM106="",$K107=0),AM106,IF(AM106=$I107,$J107,IF(AND(AM106&gt;=$J107,AM106&lt;=$L107),AM106+$M107,AM106)))</f>
      </c>
      <c r="AN107">
        <f>IF(OR(AN106="",$K107=0),AN106,IF(AN106=$I107,$J107,IF(AND(AN106&gt;=$J107,AN106&lt;=$L107),AN106+$M107,AN106)))</f>
      </c>
      <c r="AO107">
        <f>IF(OR(AO106="",$K107=0),AO106,IF(AO106=$I107,$J107,IF(AND(AO106&gt;=$J107,AO106&lt;=$L107),AO106+$M107,AO106)))</f>
      </c>
      <c r="AP107">
        <f>IF(OR(AP106="",$K107=0),AP106,IF(AP106=$I107,$J107,IF(AND(AP106&gt;=$J107,AP106&lt;=$L107),AP106+$M107,AP106)))</f>
      </c>
      <c r="AQ107">
        <f>IF(OR(AQ106="",$K107=0),AQ106,IF(AQ106=$I107,$J107,IF(AND(AQ106&gt;=$J107,AQ106&lt;=$L107),AQ106+$M107,AQ106)))</f>
      </c>
      <c r="AR107">
        <f>IF(OR(AR106="",$K107=0),AR106,IF(AR106=$I107,$J107,IF(AND(AR106&gt;=$J107,AR106&lt;=$L107),AR106+$M107,AR106)))</f>
      </c>
      <c r="AS107">
        <f>IF(OR(AS106="",$K107=0),AS106,IF(AS106=$I107,$J107,IF(AND(AS106&gt;=$J107,AS106&lt;=$L107),AS106+$M107,AS106)))</f>
      </c>
      <c r="AT107">
        <f>IF(OR(AT106="",$K107=0),AT106,IF(AT106=$I107,$J107,IF(AND(AT106&gt;=$J107,AT106&lt;=$L107),AT106+$M107,AT106)))</f>
      </c>
      <c r="AU107">
        <f>IF(OR(AU106="",$K107=0),AU106,IF(AU106=$I107,$J107,IF(AND(AU106&gt;=$J107,AU106&lt;=$L107),AU106+$M107,AU106)))</f>
      </c>
      <c r="AV107">
        <f>IF(OR(AV106="",$K107=0),AV106,IF(AV106=$I107,$J107,IF(AND(AV106&gt;=$J107,AV106&lt;=$L107),AV106+$M107,AV106)))</f>
      </c>
      <c r="AW107">
        <f>IF(OR(AW106="",$K107=0),AW106,IF(AW106=$I107,$J107,IF(AND(AW106&gt;=$J107,AW106&lt;=$L107),AW106+$M107,AW106)))</f>
      </c>
      <c r="AX107">
        <f>IF(OR(AX106="",$K107=0),AX106,IF(AX106=$I107,$J107,IF(AND(AX106&gt;=$J107,AX106&lt;=$L107),AX106+$M107,AX106)))</f>
      </c>
      <c r="AY107">
        <f>IF(OR(AY106="",$K107=0),AY106,IF(AY106=$I107,$J107,IF(AND(AY106&gt;=$J107,AY106&lt;=$L107),AY106+$M107,AY106)))</f>
      </c>
      <c r="AZ107">
        <f>IF(OR(AZ106="",$K107=0),AZ106,IF(AZ106=$I107,$J107,IF(AND(AZ106&gt;=$J107,AZ106&lt;=$L107),AZ106+$M107,AZ106)))</f>
      </c>
      <c r="BA107">
        <f>IF(OR(BA106="",$K107=0),BA106,IF(BA106=$I107,$J107,IF(AND(BA106&gt;=$J107,BA106&lt;=$L107),BA106+$M107,BA106)))</f>
      </c>
    </row>
    <row r="108" ht="20" customHeight="1">
      <c r="A108" s="9">
        <v>103</v>
      </c>
      <c r="B108" s="25"/>
      <c r="C108" s="26"/>
      <c r="D108" s="26"/>
      <c r="E108" s="26"/>
      <c r="F108" s="26"/>
      <c r="G108" s="27">
        <f>IF(AND($C108="",$D108=""),"",IF(OR($C108="",$D108=""),"Type both players",IF(OR($I108="",$J108=""),"A name is not on the Players tab",IF($C108=$D108,"The same player twice",IF($I108&lt;$J108,"Challenges go up the ladder, so nothing moved",IF($I108-$J108&gt;Settings!$C$5,"More than "&amp;Settings!$C$5&amp;" places up, so nothing moved",IF($E108="","To play",IF($E108="Defender",$D108&amp;" stays at "&amp;$J108,IF((Settings!$C$6="Swap places"),$C108&amp;" and "&amp;$D108&amp;" swap places",$C108&amp;" moves up to "&amp;$J108)))))))))</f>
      </c>
      <c r="I108">
        <f>IF($C108="","",IFERROR(INDEX($N$107:$BA$107,1,MATCH($C108,Players!$B$6:$B$45,0)),""))</f>
      </c>
      <c r="J108">
        <f>IF($D108="","",IFERROR(INDEX($N$107:$BA$107,1,MATCH($D108,Players!$B$6:$B$45,0)),""))</f>
      </c>
      <c r="K108">
        <f>IF(AND($E108="Challenger",ISNUMBER($I108),ISNUMBER($J108),$C108&lt;&gt;$D108),IF(AND($I108&gt;$J108,$I108-$J108&lt;=Settings!$C$5),1,0),0)</f>
      </c>
      <c r="L108">
        <f>IF($K108=0,"",IF((Settings!$C$6="Swap places"),$J108,$I108-1))</f>
      </c>
      <c r="M108">
        <f>IF($K108=0,"",IF((Settings!$C$6="Swap places"),$I108-$J108,1))</f>
      </c>
      <c r="N108">
        <f>IF(OR(N107="",$K108=0),N107,IF(N107=$I108,$J108,IF(AND(N107&gt;=$J108,N107&lt;=$L108),N107+$M108,N107)))</f>
      </c>
      <c r="O108">
        <f>IF(OR(O107="",$K108=0),O107,IF(O107=$I108,$J108,IF(AND(O107&gt;=$J108,O107&lt;=$L108),O107+$M108,O107)))</f>
      </c>
      <c r="P108">
        <f>IF(OR(P107="",$K108=0),P107,IF(P107=$I108,$J108,IF(AND(P107&gt;=$J108,P107&lt;=$L108),P107+$M108,P107)))</f>
      </c>
      <c r="Q108">
        <f>IF(OR(Q107="",$K108=0),Q107,IF(Q107=$I108,$J108,IF(AND(Q107&gt;=$J108,Q107&lt;=$L108),Q107+$M108,Q107)))</f>
      </c>
      <c r="R108">
        <f>IF(OR(R107="",$K108=0),R107,IF(R107=$I108,$J108,IF(AND(R107&gt;=$J108,R107&lt;=$L108),R107+$M108,R107)))</f>
      </c>
      <c r="S108">
        <f>IF(OR(S107="",$K108=0),S107,IF(S107=$I108,$J108,IF(AND(S107&gt;=$J108,S107&lt;=$L108),S107+$M108,S107)))</f>
      </c>
      <c r="T108">
        <f>IF(OR(T107="",$K108=0),T107,IF(T107=$I108,$J108,IF(AND(T107&gt;=$J108,T107&lt;=$L108),T107+$M108,T107)))</f>
      </c>
      <c r="U108">
        <f>IF(OR(U107="",$K108=0),U107,IF(U107=$I108,$J108,IF(AND(U107&gt;=$J108,U107&lt;=$L108),U107+$M108,U107)))</f>
      </c>
      <c r="V108">
        <f>IF(OR(V107="",$K108=0),V107,IF(V107=$I108,$J108,IF(AND(V107&gt;=$J108,V107&lt;=$L108),V107+$M108,V107)))</f>
      </c>
      <c r="W108">
        <f>IF(OR(W107="",$K108=0),W107,IF(W107=$I108,$J108,IF(AND(W107&gt;=$J108,W107&lt;=$L108),W107+$M108,W107)))</f>
      </c>
      <c r="X108">
        <f>IF(OR(X107="",$K108=0),X107,IF(X107=$I108,$J108,IF(AND(X107&gt;=$J108,X107&lt;=$L108),X107+$M108,X107)))</f>
      </c>
      <c r="Y108">
        <f>IF(OR(Y107="",$K108=0),Y107,IF(Y107=$I108,$J108,IF(AND(Y107&gt;=$J108,Y107&lt;=$L108),Y107+$M108,Y107)))</f>
      </c>
      <c r="Z108">
        <f>IF(OR(Z107="",$K108=0),Z107,IF(Z107=$I108,$J108,IF(AND(Z107&gt;=$J108,Z107&lt;=$L108),Z107+$M108,Z107)))</f>
      </c>
      <c r="AA108">
        <f>IF(OR(AA107="",$K108=0),AA107,IF(AA107=$I108,$J108,IF(AND(AA107&gt;=$J108,AA107&lt;=$L108),AA107+$M108,AA107)))</f>
      </c>
      <c r="AB108">
        <f>IF(OR(AB107="",$K108=0),AB107,IF(AB107=$I108,$J108,IF(AND(AB107&gt;=$J108,AB107&lt;=$L108),AB107+$M108,AB107)))</f>
      </c>
      <c r="AC108">
        <f>IF(OR(AC107="",$K108=0),AC107,IF(AC107=$I108,$J108,IF(AND(AC107&gt;=$J108,AC107&lt;=$L108),AC107+$M108,AC107)))</f>
      </c>
      <c r="AD108">
        <f>IF(OR(AD107="",$K108=0),AD107,IF(AD107=$I108,$J108,IF(AND(AD107&gt;=$J108,AD107&lt;=$L108),AD107+$M108,AD107)))</f>
      </c>
      <c r="AE108">
        <f>IF(OR(AE107="",$K108=0),AE107,IF(AE107=$I108,$J108,IF(AND(AE107&gt;=$J108,AE107&lt;=$L108),AE107+$M108,AE107)))</f>
      </c>
      <c r="AF108">
        <f>IF(OR(AF107="",$K108=0),AF107,IF(AF107=$I108,$J108,IF(AND(AF107&gt;=$J108,AF107&lt;=$L108),AF107+$M108,AF107)))</f>
      </c>
      <c r="AG108">
        <f>IF(OR(AG107="",$K108=0),AG107,IF(AG107=$I108,$J108,IF(AND(AG107&gt;=$J108,AG107&lt;=$L108),AG107+$M108,AG107)))</f>
      </c>
      <c r="AH108">
        <f>IF(OR(AH107="",$K108=0),AH107,IF(AH107=$I108,$J108,IF(AND(AH107&gt;=$J108,AH107&lt;=$L108),AH107+$M108,AH107)))</f>
      </c>
      <c r="AI108">
        <f>IF(OR(AI107="",$K108=0),AI107,IF(AI107=$I108,$J108,IF(AND(AI107&gt;=$J108,AI107&lt;=$L108),AI107+$M108,AI107)))</f>
      </c>
      <c r="AJ108">
        <f>IF(OR(AJ107="",$K108=0),AJ107,IF(AJ107=$I108,$J108,IF(AND(AJ107&gt;=$J108,AJ107&lt;=$L108),AJ107+$M108,AJ107)))</f>
      </c>
      <c r="AK108">
        <f>IF(OR(AK107="",$K108=0),AK107,IF(AK107=$I108,$J108,IF(AND(AK107&gt;=$J108,AK107&lt;=$L108),AK107+$M108,AK107)))</f>
      </c>
      <c r="AL108">
        <f>IF(OR(AL107="",$K108=0),AL107,IF(AL107=$I108,$J108,IF(AND(AL107&gt;=$J108,AL107&lt;=$L108),AL107+$M108,AL107)))</f>
      </c>
      <c r="AM108">
        <f>IF(OR(AM107="",$K108=0),AM107,IF(AM107=$I108,$J108,IF(AND(AM107&gt;=$J108,AM107&lt;=$L108),AM107+$M108,AM107)))</f>
      </c>
      <c r="AN108">
        <f>IF(OR(AN107="",$K108=0),AN107,IF(AN107=$I108,$J108,IF(AND(AN107&gt;=$J108,AN107&lt;=$L108),AN107+$M108,AN107)))</f>
      </c>
      <c r="AO108">
        <f>IF(OR(AO107="",$K108=0),AO107,IF(AO107=$I108,$J108,IF(AND(AO107&gt;=$J108,AO107&lt;=$L108),AO107+$M108,AO107)))</f>
      </c>
      <c r="AP108">
        <f>IF(OR(AP107="",$K108=0),AP107,IF(AP107=$I108,$J108,IF(AND(AP107&gt;=$J108,AP107&lt;=$L108),AP107+$M108,AP107)))</f>
      </c>
      <c r="AQ108">
        <f>IF(OR(AQ107="",$K108=0),AQ107,IF(AQ107=$I108,$J108,IF(AND(AQ107&gt;=$J108,AQ107&lt;=$L108),AQ107+$M108,AQ107)))</f>
      </c>
      <c r="AR108">
        <f>IF(OR(AR107="",$K108=0),AR107,IF(AR107=$I108,$J108,IF(AND(AR107&gt;=$J108,AR107&lt;=$L108),AR107+$M108,AR107)))</f>
      </c>
      <c r="AS108">
        <f>IF(OR(AS107="",$K108=0),AS107,IF(AS107=$I108,$J108,IF(AND(AS107&gt;=$J108,AS107&lt;=$L108),AS107+$M108,AS107)))</f>
      </c>
      <c r="AT108">
        <f>IF(OR(AT107="",$K108=0),AT107,IF(AT107=$I108,$J108,IF(AND(AT107&gt;=$J108,AT107&lt;=$L108),AT107+$M108,AT107)))</f>
      </c>
      <c r="AU108">
        <f>IF(OR(AU107="",$K108=0),AU107,IF(AU107=$I108,$J108,IF(AND(AU107&gt;=$J108,AU107&lt;=$L108),AU107+$M108,AU107)))</f>
      </c>
      <c r="AV108">
        <f>IF(OR(AV107="",$K108=0),AV107,IF(AV107=$I108,$J108,IF(AND(AV107&gt;=$J108,AV107&lt;=$L108),AV107+$M108,AV107)))</f>
      </c>
      <c r="AW108">
        <f>IF(OR(AW107="",$K108=0),AW107,IF(AW107=$I108,$J108,IF(AND(AW107&gt;=$J108,AW107&lt;=$L108),AW107+$M108,AW107)))</f>
      </c>
      <c r="AX108">
        <f>IF(OR(AX107="",$K108=0),AX107,IF(AX107=$I108,$J108,IF(AND(AX107&gt;=$J108,AX107&lt;=$L108),AX107+$M108,AX107)))</f>
      </c>
      <c r="AY108">
        <f>IF(OR(AY107="",$K108=0),AY107,IF(AY107=$I108,$J108,IF(AND(AY107&gt;=$J108,AY107&lt;=$L108),AY107+$M108,AY107)))</f>
      </c>
      <c r="AZ108">
        <f>IF(OR(AZ107="",$K108=0),AZ107,IF(AZ107=$I108,$J108,IF(AND(AZ107&gt;=$J108,AZ107&lt;=$L108),AZ107+$M108,AZ107)))</f>
      </c>
      <c r="BA108">
        <f>IF(OR(BA107="",$K108=0),BA107,IF(BA107=$I108,$J108,IF(AND(BA107&gt;=$J108,BA107&lt;=$L108),BA107+$M108,BA107)))</f>
      </c>
    </row>
    <row r="109" ht="20" customHeight="1">
      <c r="A109" s="9">
        <v>104</v>
      </c>
      <c r="B109" s="25"/>
      <c r="C109" s="26"/>
      <c r="D109" s="26"/>
      <c r="E109" s="26"/>
      <c r="F109" s="26"/>
      <c r="G109" s="27">
        <f>IF(AND($C109="",$D109=""),"",IF(OR($C109="",$D109=""),"Type both players",IF(OR($I109="",$J109=""),"A name is not on the Players tab",IF($C109=$D109,"The same player twice",IF($I109&lt;$J109,"Challenges go up the ladder, so nothing moved",IF($I109-$J109&gt;Settings!$C$5,"More than "&amp;Settings!$C$5&amp;" places up, so nothing moved",IF($E109="","To play",IF($E109="Defender",$D109&amp;" stays at "&amp;$J109,IF((Settings!$C$6="Swap places"),$C109&amp;" and "&amp;$D109&amp;" swap places",$C109&amp;" moves up to "&amp;$J109)))))))))</f>
      </c>
      <c r="I109">
        <f>IF($C109="","",IFERROR(INDEX($N$108:$BA$108,1,MATCH($C109,Players!$B$6:$B$45,0)),""))</f>
      </c>
      <c r="J109">
        <f>IF($D109="","",IFERROR(INDEX($N$108:$BA$108,1,MATCH($D109,Players!$B$6:$B$45,0)),""))</f>
      </c>
      <c r="K109">
        <f>IF(AND($E109="Challenger",ISNUMBER($I109),ISNUMBER($J109),$C109&lt;&gt;$D109),IF(AND($I109&gt;$J109,$I109-$J109&lt;=Settings!$C$5),1,0),0)</f>
      </c>
      <c r="L109">
        <f>IF($K109=0,"",IF((Settings!$C$6="Swap places"),$J109,$I109-1))</f>
      </c>
      <c r="M109">
        <f>IF($K109=0,"",IF((Settings!$C$6="Swap places"),$I109-$J109,1))</f>
      </c>
      <c r="N109">
        <f>IF(OR(N108="",$K109=0),N108,IF(N108=$I109,$J109,IF(AND(N108&gt;=$J109,N108&lt;=$L109),N108+$M109,N108)))</f>
      </c>
      <c r="O109">
        <f>IF(OR(O108="",$K109=0),O108,IF(O108=$I109,$J109,IF(AND(O108&gt;=$J109,O108&lt;=$L109),O108+$M109,O108)))</f>
      </c>
      <c r="P109">
        <f>IF(OR(P108="",$K109=0),P108,IF(P108=$I109,$J109,IF(AND(P108&gt;=$J109,P108&lt;=$L109),P108+$M109,P108)))</f>
      </c>
      <c r="Q109">
        <f>IF(OR(Q108="",$K109=0),Q108,IF(Q108=$I109,$J109,IF(AND(Q108&gt;=$J109,Q108&lt;=$L109),Q108+$M109,Q108)))</f>
      </c>
      <c r="R109">
        <f>IF(OR(R108="",$K109=0),R108,IF(R108=$I109,$J109,IF(AND(R108&gt;=$J109,R108&lt;=$L109),R108+$M109,R108)))</f>
      </c>
      <c r="S109">
        <f>IF(OR(S108="",$K109=0),S108,IF(S108=$I109,$J109,IF(AND(S108&gt;=$J109,S108&lt;=$L109),S108+$M109,S108)))</f>
      </c>
      <c r="T109">
        <f>IF(OR(T108="",$K109=0),T108,IF(T108=$I109,$J109,IF(AND(T108&gt;=$J109,T108&lt;=$L109),T108+$M109,T108)))</f>
      </c>
      <c r="U109">
        <f>IF(OR(U108="",$K109=0),U108,IF(U108=$I109,$J109,IF(AND(U108&gt;=$J109,U108&lt;=$L109),U108+$M109,U108)))</f>
      </c>
      <c r="V109">
        <f>IF(OR(V108="",$K109=0),V108,IF(V108=$I109,$J109,IF(AND(V108&gt;=$J109,V108&lt;=$L109),V108+$M109,V108)))</f>
      </c>
      <c r="W109">
        <f>IF(OR(W108="",$K109=0),W108,IF(W108=$I109,$J109,IF(AND(W108&gt;=$J109,W108&lt;=$L109),W108+$M109,W108)))</f>
      </c>
      <c r="X109">
        <f>IF(OR(X108="",$K109=0),X108,IF(X108=$I109,$J109,IF(AND(X108&gt;=$J109,X108&lt;=$L109),X108+$M109,X108)))</f>
      </c>
      <c r="Y109">
        <f>IF(OR(Y108="",$K109=0),Y108,IF(Y108=$I109,$J109,IF(AND(Y108&gt;=$J109,Y108&lt;=$L109),Y108+$M109,Y108)))</f>
      </c>
      <c r="Z109">
        <f>IF(OR(Z108="",$K109=0),Z108,IF(Z108=$I109,$J109,IF(AND(Z108&gt;=$J109,Z108&lt;=$L109),Z108+$M109,Z108)))</f>
      </c>
      <c r="AA109">
        <f>IF(OR(AA108="",$K109=0),AA108,IF(AA108=$I109,$J109,IF(AND(AA108&gt;=$J109,AA108&lt;=$L109),AA108+$M109,AA108)))</f>
      </c>
      <c r="AB109">
        <f>IF(OR(AB108="",$K109=0),AB108,IF(AB108=$I109,$J109,IF(AND(AB108&gt;=$J109,AB108&lt;=$L109),AB108+$M109,AB108)))</f>
      </c>
      <c r="AC109">
        <f>IF(OR(AC108="",$K109=0),AC108,IF(AC108=$I109,$J109,IF(AND(AC108&gt;=$J109,AC108&lt;=$L109),AC108+$M109,AC108)))</f>
      </c>
      <c r="AD109">
        <f>IF(OR(AD108="",$K109=0),AD108,IF(AD108=$I109,$J109,IF(AND(AD108&gt;=$J109,AD108&lt;=$L109),AD108+$M109,AD108)))</f>
      </c>
      <c r="AE109">
        <f>IF(OR(AE108="",$K109=0),AE108,IF(AE108=$I109,$J109,IF(AND(AE108&gt;=$J109,AE108&lt;=$L109),AE108+$M109,AE108)))</f>
      </c>
      <c r="AF109">
        <f>IF(OR(AF108="",$K109=0),AF108,IF(AF108=$I109,$J109,IF(AND(AF108&gt;=$J109,AF108&lt;=$L109),AF108+$M109,AF108)))</f>
      </c>
      <c r="AG109">
        <f>IF(OR(AG108="",$K109=0),AG108,IF(AG108=$I109,$J109,IF(AND(AG108&gt;=$J109,AG108&lt;=$L109),AG108+$M109,AG108)))</f>
      </c>
      <c r="AH109">
        <f>IF(OR(AH108="",$K109=0),AH108,IF(AH108=$I109,$J109,IF(AND(AH108&gt;=$J109,AH108&lt;=$L109),AH108+$M109,AH108)))</f>
      </c>
      <c r="AI109">
        <f>IF(OR(AI108="",$K109=0),AI108,IF(AI108=$I109,$J109,IF(AND(AI108&gt;=$J109,AI108&lt;=$L109),AI108+$M109,AI108)))</f>
      </c>
      <c r="AJ109">
        <f>IF(OR(AJ108="",$K109=0),AJ108,IF(AJ108=$I109,$J109,IF(AND(AJ108&gt;=$J109,AJ108&lt;=$L109),AJ108+$M109,AJ108)))</f>
      </c>
      <c r="AK109">
        <f>IF(OR(AK108="",$K109=0),AK108,IF(AK108=$I109,$J109,IF(AND(AK108&gt;=$J109,AK108&lt;=$L109),AK108+$M109,AK108)))</f>
      </c>
      <c r="AL109">
        <f>IF(OR(AL108="",$K109=0),AL108,IF(AL108=$I109,$J109,IF(AND(AL108&gt;=$J109,AL108&lt;=$L109),AL108+$M109,AL108)))</f>
      </c>
      <c r="AM109">
        <f>IF(OR(AM108="",$K109=0),AM108,IF(AM108=$I109,$J109,IF(AND(AM108&gt;=$J109,AM108&lt;=$L109),AM108+$M109,AM108)))</f>
      </c>
      <c r="AN109">
        <f>IF(OR(AN108="",$K109=0),AN108,IF(AN108=$I109,$J109,IF(AND(AN108&gt;=$J109,AN108&lt;=$L109),AN108+$M109,AN108)))</f>
      </c>
      <c r="AO109">
        <f>IF(OR(AO108="",$K109=0),AO108,IF(AO108=$I109,$J109,IF(AND(AO108&gt;=$J109,AO108&lt;=$L109),AO108+$M109,AO108)))</f>
      </c>
      <c r="AP109">
        <f>IF(OR(AP108="",$K109=0),AP108,IF(AP108=$I109,$J109,IF(AND(AP108&gt;=$J109,AP108&lt;=$L109),AP108+$M109,AP108)))</f>
      </c>
      <c r="AQ109">
        <f>IF(OR(AQ108="",$K109=0),AQ108,IF(AQ108=$I109,$J109,IF(AND(AQ108&gt;=$J109,AQ108&lt;=$L109),AQ108+$M109,AQ108)))</f>
      </c>
      <c r="AR109">
        <f>IF(OR(AR108="",$K109=0),AR108,IF(AR108=$I109,$J109,IF(AND(AR108&gt;=$J109,AR108&lt;=$L109),AR108+$M109,AR108)))</f>
      </c>
      <c r="AS109">
        <f>IF(OR(AS108="",$K109=0),AS108,IF(AS108=$I109,$J109,IF(AND(AS108&gt;=$J109,AS108&lt;=$L109),AS108+$M109,AS108)))</f>
      </c>
      <c r="AT109">
        <f>IF(OR(AT108="",$K109=0),AT108,IF(AT108=$I109,$J109,IF(AND(AT108&gt;=$J109,AT108&lt;=$L109),AT108+$M109,AT108)))</f>
      </c>
      <c r="AU109">
        <f>IF(OR(AU108="",$K109=0),AU108,IF(AU108=$I109,$J109,IF(AND(AU108&gt;=$J109,AU108&lt;=$L109),AU108+$M109,AU108)))</f>
      </c>
      <c r="AV109">
        <f>IF(OR(AV108="",$K109=0),AV108,IF(AV108=$I109,$J109,IF(AND(AV108&gt;=$J109,AV108&lt;=$L109),AV108+$M109,AV108)))</f>
      </c>
      <c r="AW109">
        <f>IF(OR(AW108="",$K109=0),AW108,IF(AW108=$I109,$J109,IF(AND(AW108&gt;=$J109,AW108&lt;=$L109),AW108+$M109,AW108)))</f>
      </c>
      <c r="AX109">
        <f>IF(OR(AX108="",$K109=0),AX108,IF(AX108=$I109,$J109,IF(AND(AX108&gt;=$J109,AX108&lt;=$L109),AX108+$M109,AX108)))</f>
      </c>
      <c r="AY109">
        <f>IF(OR(AY108="",$K109=0),AY108,IF(AY108=$I109,$J109,IF(AND(AY108&gt;=$J109,AY108&lt;=$L109),AY108+$M109,AY108)))</f>
      </c>
      <c r="AZ109">
        <f>IF(OR(AZ108="",$K109=0),AZ108,IF(AZ108=$I109,$J109,IF(AND(AZ108&gt;=$J109,AZ108&lt;=$L109),AZ108+$M109,AZ108)))</f>
      </c>
      <c r="BA109">
        <f>IF(OR(BA108="",$K109=0),BA108,IF(BA108=$I109,$J109,IF(AND(BA108&gt;=$J109,BA108&lt;=$L109),BA108+$M109,BA108)))</f>
      </c>
    </row>
    <row r="110" ht="20" customHeight="1">
      <c r="A110" s="9">
        <v>105</v>
      </c>
      <c r="B110" s="25"/>
      <c r="C110" s="26"/>
      <c r="D110" s="26"/>
      <c r="E110" s="26"/>
      <c r="F110" s="26"/>
      <c r="G110" s="27">
        <f>IF(AND($C110="",$D110=""),"",IF(OR($C110="",$D110=""),"Type both players",IF(OR($I110="",$J110=""),"A name is not on the Players tab",IF($C110=$D110,"The same player twice",IF($I110&lt;$J110,"Challenges go up the ladder, so nothing moved",IF($I110-$J110&gt;Settings!$C$5,"More than "&amp;Settings!$C$5&amp;" places up, so nothing moved",IF($E110="","To play",IF($E110="Defender",$D110&amp;" stays at "&amp;$J110,IF((Settings!$C$6="Swap places"),$C110&amp;" and "&amp;$D110&amp;" swap places",$C110&amp;" moves up to "&amp;$J110)))))))))</f>
      </c>
      <c r="I110">
        <f>IF($C110="","",IFERROR(INDEX($N$109:$BA$109,1,MATCH($C110,Players!$B$6:$B$45,0)),""))</f>
      </c>
      <c r="J110">
        <f>IF($D110="","",IFERROR(INDEX($N$109:$BA$109,1,MATCH($D110,Players!$B$6:$B$45,0)),""))</f>
      </c>
      <c r="K110">
        <f>IF(AND($E110="Challenger",ISNUMBER($I110),ISNUMBER($J110),$C110&lt;&gt;$D110),IF(AND($I110&gt;$J110,$I110-$J110&lt;=Settings!$C$5),1,0),0)</f>
      </c>
      <c r="L110">
        <f>IF($K110=0,"",IF((Settings!$C$6="Swap places"),$J110,$I110-1))</f>
      </c>
      <c r="M110">
        <f>IF($K110=0,"",IF((Settings!$C$6="Swap places"),$I110-$J110,1))</f>
      </c>
      <c r="N110">
        <f>IF(OR(N109="",$K110=0),N109,IF(N109=$I110,$J110,IF(AND(N109&gt;=$J110,N109&lt;=$L110),N109+$M110,N109)))</f>
      </c>
      <c r="O110">
        <f>IF(OR(O109="",$K110=0),O109,IF(O109=$I110,$J110,IF(AND(O109&gt;=$J110,O109&lt;=$L110),O109+$M110,O109)))</f>
      </c>
      <c r="P110">
        <f>IF(OR(P109="",$K110=0),P109,IF(P109=$I110,$J110,IF(AND(P109&gt;=$J110,P109&lt;=$L110),P109+$M110,P109)))</f>
      </c>
      <c r="Q110">
        <f>IF(OR(Q109="",$K110=0),Q109,IF(Q109=$I110,$J110,IF(AND(Q109&gt;=$J110,Q109&lt;=$L110),Q109+$M110,Q109)))</f>
      </c>
      <c r="R110">
        <f>IF(OR(R109="",$K110=0),R109,IF(R109=$I110,$J110,IF(AND(R109&gt;=$J110,R109&lt;=$L110),R109+$M110,R109)))</f>
      </c>
      <c r="S110">
        <f>IF(OR(S109="",$K110=0),S109,IF(S109=$I110,$J110,IF(AND(S109&gt;=$J110,S109&lt;=$L110),S109+$M110,S109)))</f>
      </c>
      <c r="T110">
        <f>IF(OR(T109="",$K110=0),T109,IF(T109=$I110,$J110,IF(AND(T109&gt;=$J110,T109&lt;=$L110),T109+$M110,T109)))</f>
      </c>
      <c r="U110">
        <f>IF(OR(U109="",$K110=0),U109,IF(U109=$I110,$J110,IF(AND(U109&gt;=$J110,U109&lt;=$L110),U109+$M110,U109)))</f>
      </c>
      <c r="V110">
        <f>IF(OR(V109="",$K110=0),V109,IF(V109=$I110,$J110,IF(AND(V109&gt;=$J110,V109&lt;=$L110),V109+$M110,V109)))</f>
      </c>
      <c r="W110">
        <f>IF(OR(W109="",$K110=0),W109,IF(W109=$I110,$J110,IF(AND(W109&gt;=$J110,W109&lt;=$L110),W109+$M110,W109)))</f>
      </c>
      <c r="X110">
        <f>IF(OR(X109="",$K110=0),X109,IF(X109=$I110,$J110,IF(AND(X109&gt;=$J110,X109&lt;=$L110),X109+$M110,X109)))</f>
      </c>
      <c r="Y110">
        <f>IF(OR(Y109="",$K110=0),Y109,IF(Y109=$I110,$J110,IF(AND(Y109&gt;=$J110,Y109&lt;=$L110),Y109+$M110,Y109)))</f>
      </c>
      <c r="Z110">
        <f>IF(OR(Z109="",$K110=0),Z109,IF(Z109=$I110,$J110,IF(AND(Z109&gt;=$J110,Z109&lt;=$L110),Z109+$M110,Z109)))</f>
      </c>
      <c r="AA110">
        <f>IF(OR(AA109="",$K110=0),AA109,IF(AA109=$I110,$J110,IF(AND(AA109&gt;=$J110,AA109&lt;=$L110),AA109+$M110,AA109)))</f>
      </c>
      <c r="AB110">
        <f>IF(OR(AB109="",$K110=0),AB109,IF(AB109=$I110,$J110,IF(AND(AB109&gt;=$J110,AB109&lt;=$L110),AB109+$M110,AB109)))</f>
      </c>
      <c r="AC110">
        <f>IF(OR(AC109="",$K110=0),AC109,IF(AC109=$I110,$J110,IF(AND(AC109&gt;=$J110,AC109&lt;=$L110),AC109+$M110,AC109)))</f>
      </c>
      <c r="AD110">
        <f>IF(OR(AD109="",$K110=0),AD109,IF(AD109=$I110,$J110,IF(AND(AD109&gt;=$J110,AD109&lt;=$L110),AD109+$M110,AD109)))</f>
      </c>
      <c r="AE110">
        <f>IF(OR(AE109="",$K110=0),AE109,IF(AE109=$I110,$J110,IF(AND(AE109&gt;=$J110,AE109&lt;=$L110),AE109+$M110,AE109)))</f>
      </c>
      <c r="AF110">
        <f>IF(OR(AF109="",$K110=0),AF109,IF(AF109=$I110,$J110,IF(AND(AF109&gt;=$J110,AF109&lt;=$L110),AF109+$M110,AF109)))</f>
      </c>
      <c r="AG110">
        <f>IF(OR(AG109="",$K110=0),AG109,IF(AG109=$I110,$J110,IF(AND(AG109&gt;=$J110,AG109&lt;=$L110),AG109+$M110,AG109)))</f>
      </c>
      <c r="AH110">
        <f>IF(OR(AH109="",$K110=0),AH109,IF(AH109=$I110,$J110,IF(AND(AH109&gt;=$J110,AH109&lt;=$L110),AH109+$M110,AH109)))</f>
      </c>
      <c r="AI110">
        <f>IF(OR(AI109="",$K110=0),AI109,IF(AI109=$I110,$J110,IF(AND(AI109&gt;=$J110,AI109&lt;=$L110),AI109+$M110,AI109)))</f>
      </c>
      <c r="AJ110">
        <f>IF(OR(AJ109="",$K110=0),AJ109,IF(AJ109=$I110,$J110,IF(AND(AJ109&gt;=$J110,AJ109&lt;=$L110),AJ109+$M110,AJ109)))</f>
      </c>
      <c r="AK110">
        <f>IF(OR(AK109="",$K110=0),AK109,IF(AK109=$I110,$J110,IF(AND(AK109&gt;=$J110,AK109&lt;=$L110),AK109+$M110,AK109)))</f>
      </c>
      <c r="AL110">
        <f>IF(OR(AL109="",$K110=0),AL109,IF(AL109=$I110,$J110,IF(AND(AL109&gt;=$J110,AL109&lt;=$L110),AL109+$M110,AL109)))</f>
      </c>
      <c r="AM110">
        <f>IF(OR(AM109="",$K110=0),AM109,IF(AM109=$I110,$J110,IF(AND(AM109&gt;=$J110,AM109&lt;=$L110),AM109+$M110,AM109)))</f>
      </c>
      <c r="AN110">
        <f>IF(OR(AN109="",$K110=0),AN109,IF(AN109=$I110,$J110,IF(AND(AN109&gt;=$J110,AN109&lt;=$L110),AN109+$M110,AN109)))</f>
      </c>
      <c r="AO110">
        <f>IF(OR(AO109="",$K110=0),AO109,IF(AO109=$I110,$J110,IF(AND(AO109&gt;=$J110,AO109&lt;=$L110),AO109+$M110,AO109)))</f>
      </c>
      <c r="AP110">
        <f>IF(OR(AP109="",$K110=0),AP109,IF(AP109=$I110,$J110,IF(AND(AP109&gt;=$J110,AP109&lt;=$L110),AP109+$M110,AP109)))</f>
      </c>
      <c r="AQ110">
        <f>IF(OR(AQ109="",$K110=0),AQ109,IF(AQ109=$I110,$J110,IF(AND(AQ109&gt;=$J110,AQ109&lt;=$L110),AQ109+$M110,AQ109)))</f>
      </c>
      <c r="AR110">
        <f>IF(OR(AR109="",$K110=0),AR109,IF(AR109=$I110,$J110,IF(AND(AR109&gt;=$J110,AR109&lt;=$L110),AR109+$M110,AR109)))</f>
      </c>
      <c r="AS110">
        <f>IF(OR(AS109="",$K110=0),AS109,IF(AS109=$I110,$J110,IF(AND(AS109&gt;=$J110,AS109&lt;=$L110),AS109+$M110,AS109)))</f>
      </c>
      <c r="AT110">
        <f>IF(OR(AT109="",$K110=0),AT109,IF(AT109=$I110,$J110,IF(AND(AT109&gt;=$J110,AT109&lt;=$L110),AT109+$M110,AT109)))</f>
      </c>
      <c r="AU110">
        <f>IF(OR(AU109="",$K110=0),AU109,IF(AU109=$I110,$J110,IF(AND(AU109&gt;=$J110,AU109&lt;=$L110),AU109+$M110,AU109)))</f>
      </c>
      <c r="AV110">
        <f>IF(OR(AV109="",$K110=0),AV109,IF(AV109=$I110,$J110,IF(AND(AV109&gt;=$J110,AV109&lt;=$L110),AV109+$M110,AV109)))</f>
      </c>
      <c r="AW110">
        <f>IF(OR(AW109="",$K110=0),AW109,IF(AW109=$I110,$J110,IF(AND(AW109&gt;=$J110,AW109&lt;=$L110),AW109+$M110,AW109)))</f>
      </c>
      <c r="AX110">
        <f>IF(OR(AX109="",$K110=0),AX109,IF(AX109=$I110,$J110,IF(AND(AX109&gt;=$J110,AX109&lt;=$L110),AX109+$M110,AX109)))</f>
      </c>
      <c r="AY110">
        <f>IF(OR(AY109="",$K110=0),AY109,IF(AY109=$I110,$J110,IF(AND(AY109&gt;=$J110,AY109&lt;=$L110),AY109+$M110,AY109)))</f>
      </c>
      <c r="AZ110">
        <f>IF(OR(AZ109="",$K110=0),AZ109,IF(AZ109=$I110,$J110,IF(AND(AZ109&gt;=$J110,AZ109&lt;=$L110),AZ109+$M110,AZ109)))</f>
      </c>
      <c r="BA110">
        <f>IF(OR(BA109="",$K110=0),BA109,IF(BA109=$I110,$J110,IF(AND(BA109&gt;=$J110,BA109&lt;=$L110),BA109+$M110,BA109)))</f>
      </c>
    </row>
    <row r="111" ht="20" customHeight="1">
      <c r="A111" s="9">
        <v>106</v>
      </c>
      <c r="B111" s="25"/>
      <c r="C111" s="26"/>
      <c r="D111" s="26"/>
      <c r="E111" s="26"/>
      <c r="F111" s="26"/>
      <c r="G111" s="27">
        <f>IF(AND($C111="",$D111=""),"",IF(OR($C111="",$D111=""),"Type both players",IF(OR($I111="",$J111=""),"A name is not on the Players tab",IF($C111=$D111,"The same player twice",IF($I111&lt;$J111,"Challenges go up the ladder, so nothing moved",IF($I111-$J111&gt;Settings!$C$5,"More than "&amp;Settings!$C$5&amp;" places up, so nothing moved",IF($E111="","To play",IF($E111="Defender",$D111&amp;" stays at "&amp;$J111,IF((Settings!$C$6="Swap places"),$C111&amp;" and "&amp;$D111&amp;" swap places",$C111&amp;" moves up to "&amp;$J111)))))))))</f>
      </c>
      <c r="I111">
        <f>IF($C111="","",IFERROR(INDEX($N$110:$BA$110,1,MATCH($C111,Players!$B$6:$B$45,0)),""))</f>
      </c>
      <c r="J111">
        <f>IF($D111="","",IFERROR(INDEX($N$110:$BA$110,1,MATCH($D111,Players!$B$6:$B$45,0)),""))</f>
      </c>
      <c r="K111">
        <f>IF(AND($E111="Challenger",ISNUMBER($I111),ISNUMBER($J111),$C111&lt;&gt;$D111),IF(AND($I111&gt;$J111,$I111-$J111&lt;=Settings!$C$5),1,0),0)</f>
      </c>
      <c r="L111">
        <f>IF($K111=0,"",IF((Settings!$C$6="Swap places"),$J111,$I111-1))</f>
      </c>
      <c r="M111">
        <f>IF($K111=0,"",IF((Settings!$C$6="Swap places"),$I111-$J111,1))</f>
      </c>
      <c r="N111">
        <f>IF(OR(N110="",$K111=0),N110,IF(N110=$I111,$J111,IF(AND(N110&gt;=$J111,N110&lt;=$L111),N110+$M111,N110)))</f>
      </c>
      <c r="O111">
        <f>IF(OR(O110="",$K111=0),O110,IF(O110=$I111,$J111,IF(AND(O110&gt;=$J111,O110&lt;=$L111),O110+$M111,O110)))</f>
      </c>
      <c r="P111">
        <f>IF(OR(P110="",$K111=0),P110,IF(P110=$I111,$J111,IF(AND(P110&gt;=$J111,P110&lt;=$L111),P110+$M111,P110)))</f>
      </c>
      <c r="Q111">
        <f>IF(OR(Q110="",$K111=0),Q110,IF(Q110=$I111,$J111,IF(AND(Q110&gt;=$J111,Q110&lt;=$L111),Q110+$M111,Q110)))</f>
      </c>
      <c r="R111">
        <f>IF(OR(R110="",$K111=0),R110,IF(R110=$I111,$J111,IF(AND(R110&gt;=$J111,R110&lt;=$L111),R110+$M111,R110)))</f>
      </c>
      <c r="S111">
        <f>IF(OR(S110="",$K111=0),S110,IF(S110=$I111,$J111,IF(AND(S110&gt;=$J111,S110&lt;=$L111),S110+$M111,S110)))</f>
      </c>
      <c r="T111">
        <f>IF(OR(T110="",$K111=0),T110,IF(T110=$I111,$J111,IF(AND(T110&gt;=$J111,T110&lt;=$L111),T110+$M111,T110)))</f>
      </c>
      <c r="U111">
        <f>IF(OR(U110="",$K111=0),U110,IF(U110=$I111,$J111,IF(AND(U110&gt;=$J111,U110&lt;=$L111),U110+$M111,U110)))</f>
      </c>
      <c r="V111">
        <f>IF(OR(V110="",$K111=0),V110,IF(V110=$I111,$J111,IF(AND(V110&gt;=$J111,V110&lt;=$L111),V110+$M111,V110)))</f>
      </c>
      <c r="W111">
        <f>IF(OR(W110="",$K111=0),W110,IF(W110=$I111,$J111,IF(AND(W110&gt;=$J111,W110&lt;=$L111),W110+$M111,W110)))</f>
      </c>
      <c r="X111">
        <f>IF(OR(X110="",$K111=0),X110,IF(X110=$I111,$J111,IF(AND(X110&gt;=$J111,X110&lt;=$L111),X110+$M111,X110)))</f>
      </c>
      <c r="Y111">
        <f>IF(OR(Y110="",$K111=0),Y110,IF(Y110=$I111,$J111,IF(AND(Y110&gt;=$J111,Y110&lt;=$L111),Y110+$M111,Y110)))</f>
      </c>
      <c r="Z111">
        <f>IF(OR(Z110="",$K111=0),Z110,IF(Z110=$I111,$J111,IF(AND(Z110&gt;=$J111,Z110&lt;=$L111),Z110+$M111,Z110)))</f>
      </c>
      <c r="AA111">
        <f>IF(OR(AA110="",$K111=0),AA110,IF(AA110=$I111,$J111,IF(AND(AA110&gt;=$J111,AA110&lt;=$L111),AA110+$M111,AA110)))</f>
      </c>
      <c r="AB111">
        <f>IF(OR(AB110="",$K111=0),AB110,IF(AB110=$I111,$J111,IF(AND(AB110&gt;=$J111,AB110&lt;=$L111),AB110+$M111,AB110)))</f>
      </c>
      <c r="AC111">
        <f>IF(OR(AC110="",$K111=0),AC110,IF(AC110=$I111,$J111,IF(AND(AC110&gt;=$J111,AC110&lt;=$L111),AC110+$M111,AC110)))</f>
      </c>
      <c r="AD111">
        <f>IF(OR(AD110="",$K111=0),AD110,IF(AD110=$I111,$J111,IF(AND(AD110&gt;=$J111,AD110&lt;=$L111),AD110+$M111,AD110)))</f>
      </c>
      <c r="AE111">
        <f>IF(OR(AE110="",$K111=0),AE110,IF(AE110=$I111,$J111,IF(AND(AE110&gt;=$J111,AE110&lt;=$L111),AE110+$M111,AE110)))</f>
      </c>
      <c r="AF111">
        <f>IF(OR(AF110="",$K111=0),AF110,IF(AF110=$I111,$J111,IF(AND(AF110&gt;=$J111,AF110&lt;=$L111),AF110+$M111,AF110)))</f>
      </c>
      <c r="AG111">
        <f>IF(OR(AG110="",$K111=0),AG110,IF(AG110=$I111,$J111,IF(AND(AG110&gt;=$J111,AG110&lt;=$L111),AG110+$M111,AG110)))</f>
      </c>
      <c r="AH111">
        <f>IF(OR(AH110="",$K111=0),AH110,IF(AH110=$I111,$J111,IF(AND(AH110&gt;=$J111,AH110&lt;=$L111),AH110+$M111,AH110)))</f>
      </c>
      <c r="AI111">
        <f>IF(OR(AI110="",$K111=0),AI110,IF(AI110=$I111,$J111,IF(AND(AI110&gt;=$J111,AI110&lt;=$L111),AI110+$M111,AI110)))</f>
      </c>
      <c r="AJ111">
        <f>IF(OR(AJ110="",$K111=0),AJ110,IF(AJ110=$I111,$J111,IF(AND(AJ110&gt;=$J111,AJ110&lt;=$L111),AJ110+$M111,AJ110)))</f>
      </c>
      <c r="AK111">
        <f>IF(OR(AK110="",$K111=0),AK110,IF(AK110=$I111,$J111,IF(AND(AK110&gt;=$J111,AK110&lt;=$L111),AK110+$M111,AK110)))</f>
      </c>
      <c r="AL111">
        <f>IF(OR(AL110="",$K111=0),AL110,IF(AL110=$I111,$J111,IF(AND(AL110&gt;=$J111,AL110&lt;=$L111),AL110+$M111,AL110)))</f>
      </c>
      <c r="AM111">
        <f>IF(OR(AM110="",$K111=0),AM110,IF(AM110=$I111,$J111,IF(AND(AM110&gt;=$J111,AM110&lt;=$L111),AM110+$M111,AM110)))</f>
      </c>
      <c r="AN111">
        <f>IF(OR(AN110="",$K111=0),AN110,IF(AN110=$I111,$J111,IF(AND(AN110&gt;=$J111,AN110&lt;=$L111),AN110+$M111,AN110)))</f>
      </c>
      <c r="AO111">
        <f>IF(OR(AO110="",$K111=0),AO110,IF(AO110=$I111,$J111,IF(AND(AO110&gt;=$J111,AO110&lt;=$L111),AO110+$M111,AO110)))</f>
      </c>
      <c r="AP111">
        <f>IF(OR(AP110="",$K111=0),AP110,IF(AP110=$I111,$J111,IF(AND(AP110&gt;=$J111,AP110&lt;=$L111),AP110+$M111,AP110)))</f>
      </c>
      <c r="AQ111">
        <f>IF(OR(AQ110="",$K111=0),AQ110,IF(AQ110=$I111,$J111,IF(AND(AQ110&gt;=$J111,AQ110&lt;=$L111),AQ110+$M111,AQ110)))</f>
      </c>
      <c r="AR111">
        <f>IF(OR(AR110="",$K111=0),AR110,IF(AR110=$I111,$J111,IF(AND(AR110&gt;=$J111,AR110&lt;=$L111),AR110+$M111,AR110)))</f>
      </c>
      <c r="AS111">
        <f>IF(OR(AS110="",$K111=0),AS110,IF(AS110=$I111,$J111,IF(AND(AS110&gt;=$J111,AS110&lt;=$L111),AS110+$M111,AS110)))</f>
      </c>
      <c r="AT111">
        <f>IF(OR(AT110="",$K111=0),AT110,IF(AT110=$I111,$J111,IF(AND(AT110&gt;=$J111,AT110&lt;=$L111),AT110+$M111,AT110)))</f>
      </c>
      <c r="AU111">
        <f>IF(OR(AU110="",$K111=0),AU110,IF(AU110=$I111,$J111,IF(AND(AU110&gt;=$J111,AU110&lt;=$L111),AU110+$M111,AU110)))</f>
      </c>
      <c r="AV111">
        <f>IF(OR(AV110="",$K111=0),AV110,IF(AV110=$I111,$J111,IF(AND(AV110&gt;=$J111,AV110&lt;=$L111),AV110+$M111,AV110)))</f>
      </c>
      <c r="AW111">
        <f>IF(OR(AW110="",$K111=0),AW110,IF(AW110=$I111,$J111,IF(AND(AW110&gt;=$J111,AW110&lt;=$L111),AW110+$M111,AW110)))</f>
      </c>
      <c r="AX111">
        <f>IF(OR(AX110="",$K111=0),AX110,IF(AX110=$I111,$J111,IF(AND(AX110&gt;=$J111,AX110&lt;=$L111),AX110+$M111,AX110)))</f>
      </c>
      <c r="AY111">
        <f>IF(OR(AY110="",$K111=0),AY110,IF(AY110=$I111,$J111,IF(AND(AY110&gt;=$J111,AY110&lt;=$L111),AY110+$M111,AY110)))</f>
      </c>
      <c r="AZ111">
        <f>IF(OR(AZ110="",$K111=0),AZ110,IF(AZ110=$I111,$J111,IF(AND(AZ110&gt;=$J111,AZ110&lt;=$L111),AZ110+$M111,AZ110)))</f>
      </c>
      <c r="BA111">
        <f>IF(OR(BA110="",$K111=0),BA110,IF(BA110=$I111,$J111,IF(AND(BA110&gt;=$J111,BA110&lt;=$L111),BA110+$M111,BA110)))</f>
      </c>
    </row>
    <row r="112" ht="20" customHeight="1">
      <c r="A112" s="9">
        <v>107</v>
      </c>
      <c r="B112" s="25"/>
      <c r="C112" s="26"/>
      <c r="D112" s="26"/>
      <c r="E112" s="26"/>
      <c r="F112" s="26"/>
      <c r="G112" s="27">
        <f>IF(AND($C112="",$D112=""),"",IF(OR($C112="",$D112=""),"Type both players",IF(OR($I112="",$J112=""),"A name is not on the Players tab",IF($C112=$D112,"The same player twice",IF($I112&lt;$J112,"Challenges go up the ladder, so nothing moved",IF($I112-$J112&gt;Settings!$C$5,"More than "&amp;Settings!$C$5&amp;" places up, so nothing moved",IF($E112="","To play",IF($E112="Defender",$D112&amp;" stays at "&amp;$J112,IF((Settings!$C$6="Swap places"),$C112&amp;" and "&amp;$D112&amp;" swap places",$C112&amp;" moves up to "&amp;$J112)))))))))</f>
      </c>
      <c r="I112">
        <f>IF($C112="","",IFERROR(INDEX($N$111:$BA$111,1,MATCH($C112,Players!$B$6:$B$45,0)),""))</f>
      </c>
      <c r="J112">
        <f>IF($D112="","",IFERROR(INDEX($N$111:$BA$111,1,MATCH($D112,Players!$B$6:$B$45,0)),""))</f>
      </c>
      <c r="K112">
        <f>IF(AND($E112="Challenger",ISNUMBER($I112),ISNUMBER($J112),$C112&lt;&gt;$D112),IF(AND($I112&gt;$J112,$I112-$J112&lt;=Settings!$C$5),1,0),0)</f>
      </c>
      <c r="L112">
        <f>IF($K112=0,"",IF((Settings!$C$6="Swap places"),$J112,$I112-1))</f>
      </c>
      <c r="M112">
        <f>IF($K112=0,"",IF((Settings!$C$6="Swap places"),$I112-$J112,1))</f>
      </c>
      <c r="N112">
        <f>IF(OR(N111="",$K112=0),N111,IF(N111=$I112,$J112,IF(AND(N111&gt;=$J112,N111&lt;=$L112),N111+$M112,N111)))</f>
      </c>
      <c r="O112">
        <f>IF(OR(O111="",$K112=0),O111,IF(O111=$I112,$J112,IF(AND(O111&gt;=$J112,O111&lt;=$L112),O111+$M112,O111)))</f>
      </c>
      <c r="P112">
        <f>IF(OR(P111="",$K112=0),P111,IF(P111=$I112,$J112,IF(AND(P111&gt;=$J112,P111&lt;=$L112),P111+$M112,P111)))</f>
      </c>
      <c r="Q112">
        <f>IF(OR(Q111="",$K112=0),Q111,IF(Q111=$I112,$J112,IF(AND(Q111&gt;=$J112,Q111&lt;=$L112),Q111+$M112,Q111)))</f>
      </c>
      <c r="R112">
        <f>IF(OR(R111="",$K112=0),R111,IF(R111=$I112,$J112,IF(AND(R111&gt;=$J112,R111&lt;=$L112),R111+$M112,R111)))</f>
      </c>
      <c r="S112">
        <f>IF(OR(S111="",$K112=0),S111,IF(S111=$I112,$J112,IF(AND(S111&gt;=$J112,S111&lt;=$L112),S111+$M112,S111)))</f>
      </c>
      <c r="T112">
        <f>IF(OR(T111="",$K112=0),T111,IF(T111=$I112,$J112,IF(AND(T111&gt;=$J112,T111&lt;=$L112),T111+$M112,T111)))</f>
      </c>
      <c r="U112">
        <f>IF(OR(U111="",$K112=0),U111,IF(U111=$I112,$J112,IF(AND(U111&gt;=$J112,U111&lt;=$L112),U111+$M112,U111)))</f>
      </c>
      <c r="V112">
        <f>IF(OR(V111="",$K112=0),V111,IF(V111=$I112,$J112,IF(AND(V111&gt;=$J112,V111&lt;=$L112),V111+$M112,V111)))</f>
      </c>
      <c r="W112">
        <f>IF(OR(W111="",$K112=0),W111,IF(W111=$I112,$J112,IF(AND(W111&gt;=$J112,W111&lt;=$L112),W111+$M112,W111)))</f>
      </c>
      <c r="X112">
        <f>IF(OR(X111="",$K112=0),X111,IF(X111=$I112,$J112,IF(AND(X111&gt;=$J112,X111&lt;=$L112),X111+$M112,X111)))</f>
      </c>
      <c r="Y112">
        <f>IF(OR(Y111="",$K112=0),Y111,IF(Y111=$I112,$J112,IF(AND(Y111&gt;=$J112,Y111&lt;=$L112),Y111+$M112,Y111)))</f>
      </c>
      <c r="Z112">
        <f>IF(OR(Z111="",$K112=0),Z111,IF(Z111=$I112,$J112,IF(AND(Z111&gt;=$J112,Z111&lt;=$L112),Z111+$M112,Z111)))</f>
      </c>
      <c r="AA112">
        <f>IF(OR(AA111="",$K112=0),AA111,IF(AA111=$I112,$J112,IF(AND(AA111&gt;=$J112,AA111&lt;=$L112),AA111+$M112,AA111)))</f>
      </c>
      <c r="AB112">
        <f>IF(OR(AB111="",$K112=0),AB111,IF(AB111=$I112,$J112,IF(AND(AB111&gt;=$J112,AB111&lt;=$L112),AB111+$M112,AB111)))</f>
      </c>
      <c r="AC112">
        <f>IF(OR(AC111="",$K112=0),AC111,IF(AC111=$I112,$J112,IF(AND(AC111&gt;=$J112,AC111&lt;=$L112),AC111+$M112,AC111)))</f>
      </c>
      <c r="AD112">
        <f>IF(OR(AD111="",$K112=0),AD111,IF(AD111=$I112,$J112,IF(AND(AD111&gt;=$J112,AD111&lt;=$L112),AD111+$M112,AD111)))</f>
      </c>
      <c r="AE112">
        <f>IF(OR(AE111="",$K112=0),AE111,IF(AE111=$I112,$J112,IF(AND(AE111&gt;=$J112,AE111&lt;=$L112),AE111+$M112,AE111)))</f>
      </c>
      <c r="AF112">
        <f>IF(OR(AF111="",$K112=0),AF111,IF(AF111=$I112,$J112,IF(AND(AF111&gt;=$J112,AF111&lt;=$L112),AF111+$M112,AF111)))</f>
      </c>
      <c r="AG112">
        <f>IF(OR(AG111="",$K112=0),AG111,IF(AG111=$I112,$J112,IF(AND(AG111&gt;=$J112,AG111&lt;=$L112),AG111+$M112,AG111)))</f>
      </c>
      <c r="AH112">
        <f>IF(OR(AH111="",$K112=0),AH111,IF(AH111=$I112,$J112,IF(AND(AH111&gt;=$J112,AH111&lt;=$L112),AH111+$M112,AH111)))</f>
      </c>
      <c r="AI112">
        <f>IF(OR(AI111="",$K112=0),AI111,IF(AI111=$I112,$J112,IF(AND(AI111&gt;=$J112,AI111&lt;=$L112),AI111+$M112,AI111)))</f>
      </c>
      <c r="AJ112">
        <f>IF(OR(AJ111="",$K112=0),AJ111,IF(AJ111=$I112,$J112,IF(AND(AJ111&gt;=$J112,AJ111&lt;=$L112),AJ111+$M112,AJ111)))</f>
      </c>
      <c r="AK112">
        <f>IF(OR(AK111="",$K112=0),AK111,IF(AK111=$I112,$J112,IF(AND(AK111&gt;=$J112,AK111&lt;=$L112),AK111+$M112,AK111)))</f>
      </c>
      <c r="AL112">
        <f>IF(OR(AL111="",$K112=0),AL111,IF(AL111=$I112,$J112,IF(AND(AL111&gt;=$J112,AL111&lt;=$L112),AL111+$M112,AL111)))</f>
      </c>
      <c r="AM112">
        <f>IF(OR(AM111="",$K112=0),AM111,IF(AM111=$I112,$J112,IF(AND(AM111&gt;=$J112,AM111&lt;=$L112),AM111+$M112,AM111)))</f>
      </c>
      <c r="AN112">
        <f>IF(OR(AN111="",$K112=0),AN111,IF(AN111=$I112,$J112,IF(AND(AN111&gt;=$J112,AN111&lt;=$L112),AN111+$M112,AN111)))</f>
      </c>
      <c r="AO112">
        <f>IF(OR(AO111="",$K112=0),AO111,IF(AO111=$I112,$J112,IF(AND(AO111&gt;=$J112,AO111&lt;=$L112),AO111+$M112,AO111)))</f>
      </c>
      <c r="AP112">
        <f>IF(OR(AP111="",$K112=0),AP111,IF(AP111=$I112,$J112,IF(AND(AP111&gt;=$J112,AP111&lt;=$L112),AP111+$M112,AP111)))</f>
      </c>
      <c r="AQ112">
        <f>IF(OR(AQ111="",$K112=0),AQ111,IF(AQ111=$I112,$J112,IF(AND(AQ111&gt;=$J112,AQ111&lt;=$L112),AQ111+$M112,AQ111)))</f>
      </c>
      <c r="AR112">
        <f>IF(OR(AR111="",$K112=0),AR111,IF(AR111=$I112,$J112,IF(AND(AR111&gt;=$J112,AR111&lt;=$L112),AR111+$M112,AR111)))</f>
      </c>
      <c r="AS112">
        <f>IF(OR(AS111="",$K112=0),AS111,IF(AS111=$I112,$J112,IF(AND(AS111&gt;=$J112,AS111&lt;=$L112),AS111+$M112,AS111)))</f>
      </c>
      <c r="AT112">
        <f>IF(OR(AT111="",$K112=0),AT111,IF(AT111=$I112,$J112,IF(AND(AT111&gt;=$J112,AT111&lt;=$L112),AT111+$M112,AT111)))</f>
      </c>
      <c r="AU112">
        <f>IF(OR(AU111="",$K112=0),AU111,IF(AU111=$I112,$J112,IF(AND(AU111&gt;=$J112,AU111&lt;=$L112),AU111+$M112,AU111)))</f>
      </c>
      <c r="AV112">
        <f>IF(OR(AV111="",$K112=0),AV111,IF(AV111=$I112,$J112,IF(AND(AV111&gt;=$J112,AV111&lt;=$L112),AV111+$M112,AV111)))</f>
      </c>
      <c r="AW112">
        <f>IF(OR(AW111="",$K112=0),AW111,IF(AW111=$I112,$J112,IF(AND(AW111&gt;=$J112,AW111&lt;=$L112),AW111+$M112,AW111)))</f>
      </c>
      <c r="AX112">
        <f>IF(OR(AX111="",$K112=0),AX111,IF(AX111=$I112,$J112,IF(AND(AX111&gt;=$J112,AX111&lt;=$L112),AX111+$M112,AX111)))</f>
      </c>
      <c r="AY112">
        <f>IF(OR(AY111="",$K112=0),AY111,IF(AY111=$I112,$J112,IF(AND(AY111&gt;=$J112,AY111&lt;=$L112),AY111+$M112,AY111)))</f>
      </c>
      <c r="AZ112">
        <f>IF(OR(AZ111="",$K112=0),AZ111,IF(AZ111=$I112,$J112,IF(AND(AZ111&gt;=$J112,AZ111&lt;=$L112),AZ111+$M112,AZ111)))</f>
      </c>
      <c r="BA112">
        <f>IF(OR(BA111="",$K112=0),BA111,IF(BA111=$I112,$J112,IF(AND(BA111&gt;=$J112,BA111&lt;=$L112),BA111+$M112,BA111)))</f>
      </c>
    </row>
    <row r="113" ht="20" customHeight="1">
      <c r="A113" s="9">
        <v>108</v>
      </c>
      <c r="B113" s="25"/>
      <c r="C113" s="26"/>
      <c r="D113" s="26"/>
      <c r="E113" s="26"/>
      <c r="F113" s="26"/>
      <c r="G113" s="27">
        <f>IF(AND($C113="",$D113=""),"",IF(OR($C113="",$D113=""),"Type both players",IF(OR($I113="",$J113=""),"A name is not on the Players tab",IF($C113=$D113,"The same player twice",IF($I113&lt;$J113,"Challenges go up the ladder, so nothing moved",IF($I113-$J113&gt;Settings!$C$5,"More than "&amp;Settings!$C$5&amp;" places up, so nothing moved",IF($E113="","To play",IF($E113="Defender",$D113&amp;" stays at "&amp;$J113,IF((Settings!$C$6="Swap places"),$C113&amp;" and "&amp;$D113&amp;" swap places",$C113&amp;" moves up to "&amp;$J113)))))))))</f>
      </c>
      <c r="I113">
        <f>IF($C113="","",IFERROR(INDEX($N$112:$BA$112,1,MATCH($C113,Players!$B$6:$B$45,0)),""))</f>
      </c>
      <c r="J113">
        <f>IF($D113="","",IFERROR(INDEX($N$112:$BA$112,1,MATCH($D113,Players!$B$6:$B$45,0)),""))</f>
      </c>
      <c r="K113">
        <f>IF(AND($E113="Challenger",ISNUMBER($I113),ISNUMBER($J113),$C113&lt;&gt;$D113),IF(AND($I113&gt;$J113,$I113-$J113&lt;=Settings!$C$5),1,0),0)</f>
      </c>
      <c r="L113">
        <f>IF($K113=0,"",IF((Settings!$C$6="Swap places"),$J113,$I113-1))</f>
      </c>
      <c r="M113">
        <f>IF($K113=0,"",IF((Settings!$C$6="Swap places"),$I113-$J113,1))</f>
      </c>
      <c r="N113">
        <f>IF(OR(N112="",$K113=0),N112,IF(N112=$I113,$J113,IF(AND(N112&gt;=$J113,N112&lt;=$L113),N112+$M113,N112)))</f>
      </c>
      <c r="O113">
        <f>IF(OR(O112="",$K113=0),O112,IF(O112=$I113,$J113,IF(AND(O112&gt;=$J113,O112&lt;=$L113),O112+$M113,O112)))</f>
      </c>
      <c r="P113">
        <f>IF(OR(P112="",$K113=0),P112,IF(P112=$I113,$J113,IF(AND(P112&gt;=$J113,P112&lt;=$L113),P112+$M113,P112)))</f>
      </c>
      <c r="Q113">
        <f>IF(OR(Q112="",$K113=0),Q112,IF(Q112=$I113,$J113,IF(AND(Q112&gt;=$J113,Q112&lt;=$L113),Q112+$M113,Q112)))</f>
      </c>
      <c r="R113">
        <f>IF(OR(R112="",$K113=0),R112,IF(R112=$I113,$J113,IF(AND(R112&gt;=$J113,R112&lt;=$L113),R112+$M113,R112)))</f>
      </c>
      <c r="S113">
        <f>IF(OR(S112="",$K113=0),S112,IF(S112=$I113,$J113,IF(AND(S112&gt;=$J113,S112&lt;=$L113),S112+$M113,S112)))</f>
      </c>
      <c r="T113">
        <f>IF(OR(T112="",$K113=0),T112,IF(T112=$I113,$J113,IF(AND(T112&gt;=$J113,T112&lt;=$L113),T112+$M113,T112)))</f>
      </c>
      <c r="U113">
        <f>IF(OR(U112="",$K113=0),U112,IF(U112=$I113,$J113,IF(AND(U112&gt;=$J113,U112&lt;=$L113),U112+$M113,U112)))</f>
      </c>
      <c r="V113">
        <f>IF(OR(V112="",$K113=0),V112,IF(V112=$I113,$J113,IF(AND(V112&gt;=$J113,V112&lt;=$L113),V112+$M113,V112)))</f>
      </c>
      <c r="W113">
        <f>IF(OR(W112="",$K113=0),W112,IF(W112=$I113,$J113,IF(AND(W112&gt;=$J113,W112&lt;=$L113),W112+$M113,W112)))</f>
      </c>
      <c r="X113">
        <f>IF(OR(X112="",$K113=0),X112,IF(X112=$I113,$J113,IF(AND(X112&gt;=$J113,X112&lt;=$L113),X112+$M113,X112)))</f>
      </c>
      <c r="Y113">
        <f>IF(OR(Y112="",$K113=0),Y112,IF(Y112=$I113,$J113,IF(AND(Y112&gt;=$J113,Y112&lt;=$L113),Y112+$M113,Y112)))</f>
      </c>
      <c r="Z113">
        <f>IF(OR(Z112="",$K113=0),Z112,IF(Z112=$I113,$J113,IF(AND(Z112&gt;=$J113,Z112&lt;=$L113),Z112+$M113,Z112)))</f>
      </c>
      <c r="AA113">
        <f>IF(OR(AA112="",$K113=0),AA112,IF(AA112=$I113,$J113,IF(AND(AA112&gt;=$J113,AA112&lt;=$L113),AA112+$M113,AA112)))</f>
      </c>
      <c r="AB113">
        <f>IF(OR(AB112="",$K113=0),AB112,IF(AB112=$I113,$J113,IF(AND(AB112&gt;=$J113,AB112&lt;=$L113),AB112+$M113,AB112)))</f>
      </c>
      <c r="AC113">
        <f>IF(OR(AC112="",$K113=0),AC112,IF(AC112=$I113,$J113,IF(AND(AC112&gt;=$J113,AC112&lt;=$L113),AC112+$M113,AC112)))</f>
      </c>
      <c r="AD113">
        <f>IF(OR(AD112="",$K113=0),AD112,IF(AD112=$I113,$J113,IF(AND(AD112&gt;=$J113,AD112&lt;=$L113),AD112+$M113,AD112)))</f>
      </c>
      <c r="AE113">
        <f>IF(OR(AE112="",$K113=0),AE112,IF(AE112=$I113,$J113,IF(AND(AE112&gt;=$J113,AE112&lt;=$L113),AE112+$M113,AE112)))</f>
      </c>
      <c r="AF113">
        <f>IF(OR(AF112="",$K113=0),AF112,IF(AF112=$I113,$J113,IF(AND(AF112&gt;=$J113,AF112&lt;=$L113),AF112+$M113,AF112)))</f>
      </c>
      <c r="AG113">
        <f>IF(OR(AG112="",$K113=0),AG112,IF(AG112=$I113,$J113,IF(AND(AG112&gt;=$J113,AG112&lt;=$L113),AG112+$M113,AG112)))</f>
      </c>
      <c r="AH113">
        <f>IF(OR(AH112="",$K113=0),AH112,IF(AH112=$I113,$J113,IF(AND(AH112&gt;=$J113,AH112&lt;=$L113),AH112+$M113,AH112)))</f>
      </c>
      <c r="AI113">
        <f>IF(OR(AI112="",$K113=0),AI112,IF(AI112=$I113,$J113,IF(AND(AI112&gt;=$J113,AI112&lt;=$L113),AI112+$M113,AI112)))</f>
      </c>
      <c r="AJ113">
        <f>IF(OR(AJ112="",$K113=0),AJ112,IF(AJ112=$I113,$J113,IF(AND(AJ112&gt;=$J113,AJ112&lt;=$L113),AJ112+$M113,AJ112)))</f>
      </c>
      <c r="AK113">
        <f>IF(OR(AK112="",$K113=0),AK112,IF(AK112=$I113,$J113,IF(AND(AK112&gt;=$J113,AK112&lt;=$L113),AK112+$M113,AK112)))</f>
      </c>
      <c r="AL113">
        <f>IF(OR(AL112="",$K113=0),AL112,IF(AL112=$I113,$J113,IF(AND(AL112&gt;=$J113,AL112&lt;=$L113),AL112+$M113,AL112)))</f>
      </c>
      <c r="AM113">
        <f>IF(OR(AM112="",$K113=0),AM112,IF(AM112=$I113,$J113,IF(AND(AM112&gt;=$J113,AM112&lt;=$L113),AM112+$M113,AM112)))</f>
      </c>
      <c r="AN113">
        <f>IF(OR(AN112="",$K113=0),AN112,IF(AN112=$I113,$J113,IF(AND(AN112&gt;=$J113,AN112&lt;=$L113),AN112+$M113,AN112)))</f>
      </c>
      <c r="AO113">
        <f>IF(OR(AO112="",$K113=0),AO112,IF(AO112=$I113,$J113,IF(AND(AO112&gt;=$J113,AO112&lt;=$L113),AO112+$M113,AO112)))</f>
      </c>
      <c r="AP113">
        <f>IF(OR(AP112="",$K113=0),AP112,IF(AP112=$I113,$J113,IF(AND(AP112&gt;=$J113,AP112&lt;=$L113),AP112+$M113,AP112)))</f>
      </c>
      <c r="AQ113">
        <f>IF(OR(AQ112="",$K113=0),AQ112,IF(AQ112=$I113,$J113,IF(AND(AQ112&gt;=$J113,AQ112&lt;=$L113),AQ112+$M113,AQ112)))</f>
      </c>
      <c r="AR113">
        <f>IF(OR(AR112="",$K113=0),AR112,IF(AR112=$I113,$J113,IF(AND(AR112&gt;=$J113,AR112&lt;=$L113),AR112+$M113,AR112)))</f>
      </c>
      <c r="AS113">
        <f>IF(OR(AS112="",$K113=0),AS112,IF(AS112=$I113,$J113,IF(AND(AS112&gt;=$J113,AS112&lt;=$L113),AS112+$M113,AS112)))</f>
      </c>
      <c r="AT113">
        <f>IF(OR(AT112="",$K113=0),AT112,IF(AT112=$I113,$J113,IF(AND(AT112&gt;=$J113,AT112&lt;=$L113),AT112+$M113,AT112)))</f>
      </c>
      <c r="AU113">
        <f>IF(OR(AU112="",$K113=0),AU112,IF(AU112=$I113,$J113,IF(AND(AU112&gt;=$J113,AU112&lt;=$L113),AU112+$M113,AU112)))</f>
      </c>
      <c r="AV113">
        <f>IF(OR(AV112="",$K113=0),AV112,IF(AV112=$I113,$J113,IF(AND(AV112&gt;=$J113,AV112&lt;=$L113),AV112+$M113,AV112)))</f>
      </c>
      <c r="AW113">
        <f>IF(OR(AW112="",$K113=0),AW112,IF(AW112=$I113,$J113,IF(AND(AW112&gt;=$J113,AW112&lt;=$L113),AW112+$M113,AW112)))</f>
      </c>
      <c r="AX113">
        <f>IF(OR(AX112="",$K113=0),AX112,IF(AX112=$I113,$J113,IF(AND(AX112&gt;=$J113,AX112&lt;=$L113),AX112+$M113,AX112)))</f>
      </c>
      <c r="AY113">
        <f>IF(OR(AY112="",$K113=0),AY112,IF(AY112=$I113,$J113,IF(AND(AY112&gt;=$J113,AY112&lt;=$L113),AY112+$M113,AY112)))</f>
      </c>
      <c r="AZ113">
        <f>IF(OR(AZ112="",$K113=0),AZ112,IF(AZ112=$I113,$J113,IF(AND(AZ112&gt;=$J113,AZ112&lt;=$L113),AZ112+$M113,AZ112)))</f>
      </c>
      <c r="BA113">
        <f>IF(OR(BA112="",$K113=0),BA112,IF(BA112=$I113,$J113,IF(AND(BA112&gt;=$J113,BA112&lt;=$L113),BA112+$M113,BA112)))</f>
      </c>
    </row>
    <row r="114" ht="20" customHeight="1">
      <c r="A114" s="9">
        <v>109</v>
      </c>
      <c r="B114" s="25"/>
      <c r="C114" s="26"/>
      <c r="D114" s="26"/>
      <c r="E114" s="26"/>
      <c r="F114" s="26"/>
      <c r="G114" s="27">
        <f>IF(AND($C114="",$D114=""),"",IF(OR($C114="",$D114=""),"Type both players",IF(OR($I114="",$J114=""),"A name is not on the Players tab",IF($C114=$D114,"The same player twice",IF($I114&lt;$J114,"Challenges go up the ladder, so nothing moved",IF($I114-$J114&gt;Settings!$C$5,"More than "&amp;Settings!$C$5&amp;" places up, so nothing moved",IF($E114="","To play",IF($E114="Defender",$D114&amp;" stays at "&amp;$J114,IF((Settings!$C$6="Swap places"),$C114&amp;" and "&amp;$D114&amp;" swap places",$C114&amp;" moves up to "&amp;$J114)))))))))</f>
      </c>
      <c r="I114">
        <f>IF($C114="","",IFERROR(INDEX($N$113:$BA$113,1,MATCH($C114,Players!$B$6:$B$45,0)),""))</f>
      </c>
      <c r="J114">
        <f>IF($D114="","",IFERROR(INDEX($N$113:$BA$113,1,MATCH($D114,Players!$B$6:$B$45,0)),""))</f>
      </c>
      <c r="K114">
        <f>IF(AND($E114="Challenger",ISNUMBER($I114),ISNUMBER($J114),$C114&lt;&gt;$D114),IF(AND($I114&gt;$J114,$I114-$J114&lt;=Settings!$C$5),1,0),0)</f>
      </c>
      <c r="L114">
        <f>IF($K114=0,"",IF((Settings!$C$6="Swap places"),$J114,$I114-1))</f>
      </c>
      <c r="M114">
        <f>IF($K114=0,"",IF((Settings!$C$6="Swap places"),$I114-$J114,1))</f>
      </c>
      <c r="N114">
        <f>IF(OR(N113="",$K114=0),N113,IF(N113=$I114,$J114,IF(AND(N113&gt;=$J114,N113&lt;=$L114),N113+$M114,N113)))</f>
      </c>
      <c r="O114">
        <f>IF(OR(O113="",$K114=0),O113,IF(O113=$I114,$J114,IF(AND(O113&gt;=$J114,O113&lt;=$L114),O113+$M114,O113)))</f>
      </c>
      <c r="P114">
        <f>IF(OR(P113="",$K114=0),P113,IF(P113=$I114,$J114,IF(AND(P113&gt;=$J114,P113&lt;=$L114),P113+$M114,P113)))</f>
      </c>
      <c r="Q114">
        <f>IF(OR(Q113="",$K114=0),Q113,IF(Q113=$I114,$J114,IF(AND(Q113&gt;=$J114,Q113&lt;=$L114),Q113+$M114,Q113)))</f>
      </c>
      <c r="R114">
        <f>IF(OR(R113="",$K114=0),R113,IF(R113=$I114,$J114,IF(AND(R113&gt;=$J114,R113&lt;=$L114),R113+$M114,R113)))</f>
      </c>
      <c r="S114">
        <f>IF(OR(S113="",$K114=0),S113,IF(S113=$I114,$J114,IF(AND(S113&gt;=$J114,S113&lt;=$L114),S113+$M114,S113)))</f>
      </c>
      <c r="T114">
        <f>IF(OR(T113="",$K114=0),T113,IF(T113=$I114,$J114,IF(AND(T113&gt;=$J114,T113&lt;=$L114),T113+$M114,T113)))</f>
      </c>
      <c r="U114">
        <f>IF(OR(U113="",$K114=0),U113,IF(U113=$I114,$J114,IF(AND(U113&gt;=$J114,U113&lt;=$L114),U113+$M114,U113)))</f>
      </c>
      <c r="V114">
        <f>IF(OR(V113="",$K114=0),V113,IF(V113=$I114,$J114,IF(AND(V113&gt;=$J114,V113&lt;=$L114),V113+$M114,V113)))</f>
      </c>
      <c r="W114">
        <f>IF(OR(W113="",$K114=0),W113,IF(W113=$I114,$J114,IF(AND(W113&gt;=$J114,W113&lt;=$L114),W113+$M114,W113)))</f>
      </c>
      <c r="X114">
        <f>IF(OR(X113="",$K114=0),X113,IF(X113=$I114,$J114,IF(AND(X113&gt;=$J114,X113&lt;=$L114),X113+$M114,X113)))</f>
      </c>
      <c r="Y114">
        <f>IF(OR(Y113="",$K114=0),Y113,IF(Y113=$I114,$J114,IF(AND(Y113&gt;=$J114,Y113&lt;=$L114),Y113+$M114,Y113)))</f>
      </c>
      <c r="Z114">
        <f>IF(OR(Z113="",$K114=0),Z113,IF(Z113=$I114,$J114,IF(AND(Z113&gt;=$J114,Z113&lt;=$L114),Z113+$M114,Z113)))</f>
      </c>
      <c r="AA114">
        <f>IF(OR(AA113="",$K114=0),AA113,IF(AA113=$I114,$J114,IF(AND(AA113&gt;=$J114,AA113&lt;=$L114),AA113+$M114,AA113)))</f>
      </c>
      <c r="AB114">
        <f>IF(OR(AB113="",$K114=0),AB113,IF(AB113=$I114,$J114,IF(AND(AB113&gt;=$J114,AB113&lt;=$L114),AB113+$M114,AB113)))</f>
      </c>
      <c r="AC114">
        <f>IF(OR(AC113="",$K114=0),AC113,IF(AC113=$I114,$J114,IF(AND(AC113&gt;=$J114,AC113&lt;=$L114),AC113+$M114,AC113)))</f>
      </c>
      <c r="AD114">
        <f>IF(OR(AD113="",$K114=0),AD113,IF(AD113=$I114,$J114,IF(AND(AD113&gt;=$J114,AD113&lt;=$L114),AD113+$M114,AD113)))</f>
      </c>
      <c r="AE114">
        <f>IF(OR(AE113="",$K114=0),AE113,IF(AE113=$I114,$J114,IF(AND(AE113&gt;=$J114,AE113&lt;=$L114),AE113+$M114,AE113)))</f>
      </c>
      <c r="AF114">
        <f>IF(OR(AF113="",$K114=0),AF113,IF(AF113=$I114,$J114,IF(AND(AF113&gt;=$J114,AF113&lt;=$L114),AF113+$M114,AF113)))</f>
      </c>
      <c r="AG114">
        <f>IF(OR(AG113="",$K114=0),AG113,IF(AG113=$I114,$J114,IF(AND(AG113&gt;=$J114,AG113&lt;=$L114),AG113+$M114,AG113)))</f>
      </c>
      <c r="AH114">
        <f>IF(OR(AH113="",$K114=0),AH113,IF(AH113=$I114,$J114,IF(AND(AH113&gt;=$J114,AH113&lt;=$L114),AH113+$M114,AH113)))</f>
      </c>
      <c r="AI114">
        <f>IF(OR(AI113="",$K114=0),AI113,IF(AI113=$I114,$J114,IF(AND(AI113&gt;=$J114,AI113&lt;=$L114),AI113+$M114,AI113)))</f>
      </c>
      <c r="AJ114">
        <f>IF(OR(AJ113="",$K114=0),AJ113,IF(AJ113=$I114,$J114,IF(AND(AJ113&gt;=$J114,AJ113&lt;=$L114),AJ113+$M114,AJ113)))</f>
      </c>
      <c r="AK114">
        <f>IF(OR(AK113="",$K114=0),AK113,IF(AK113=$I114,$J114,IF(AND(AK113&gt;=$J114,AK113&lt;=$L114),AK113+$M114,AK113)))</f>
      </c>
      <c r="AL114">
        <f>IF(OR(AL113="",$K114=0),AL113,IF(AL113=$I114,$J114,IF(AND(AL113&gt;=$J114,AL113&lt;=$L114),AL113+$M114,AL113)))</f>
      </c>
      <c r="AM114">
        <f>IF(OR(AM113="",$K114=0),AM113,IF(AM113=$I114,$J114,IF(AND(AM113&gt;=$J114,AM113&lt;=$L114),AM113+$M114,AM113)))</f>
      </c>
      <c r="AN114">
        <f>IF(OR(AN113="",$K114=0),AN113,IF(AN113=$I114,$J114,IF(AND(AN113&gt;=$J114,AN113&lt;=$L114),AN113+$M114,AN113)))</f>
      </c>
      <c r="AO114">
        <f>IF(OR(AO113="",$K114=0),AO113,IF(AO113=$I114,$J114,IF(AND(AO113&gt;=$J114,AO113&lt;=$L114),AO113+$M114,AO113)))</f>
      </c>
      <c r="AP114">
        <f>IF(OR(AP113="",$K114=0),AP113,IF(AP113=$I114,$J114,IF(AND(AP113&gt;=$J114,AP113&lt;=$L114),AP113+$M114,AP113)))</f>
      </c>
      <c r="AQ114">
        <f>IF(OR(AQ113="",$K114=0),AQ113,IF(AQ113=$I114,$J114,IF(AND(AQ113&gt;=$J114,AQ113&lt;=$L114),AQ113+$M114,AQ113)))</f>
      </c>
      <c r="AR114">
        <f>IF(OR(AR113="",$K114=0),AR113,IF(AR113=$I114,$J114,IF(AND(AR113&gt;=$J114,AR113&lt;=$L114),AR113+$M114,AR113)))</f>
      </c>
      <c r="AS114">
        <f>IF(OR(AS113="",$K114=0),AS113,IF(AS113=$I114,$J114,IF(AND(AS113&gt;=$J114,AS113&lt;=$L114),AS113+$M114,AS113)))</f>
      </c>
      <c r="AT114">
        <f>IF(OR(AT113="",$K114=0),AT113,IF(AT113=$I114,$J114,IF(AND(AT113&gt;=$J114,AT113&lt;=$L114),AT113+$M114,AT113)))</f>
      </c>
      <c r="AU114">
        <f>IF(OR(AU113="",$K114=0),AU113,IF(AU113=$I114,$J114,IF(AND(AU113&gt;=$J114,AU113&lt;=$L114),AU113+$M114,AU113)))</f>
      </c>
      <c r="AV114">
        <f>IF(OR(AV113="",$K114=0),AV113,IF(AV113=$I114,$J114,IF(AND(AV113&gt;=$J114,AV113&lt;=$L114),AV113+$M114,AV113)))</f>
      </c>
      <c r="AW114">
        <f>IF(OR(AW113="",$K114=0),AW113,IF(AW113=$I114,$J114,IF(AND(AW113&gt;=$J114,AW113&lt;=$L114),AW113+$M114,AW113)))</f>
      </c>
      <c r="AX114">
        <f>IF(OR(AX113="",$K114=0),AX113,IF(AX113=$I114,$J114,IF(AND(AX113&gt;=$J114,AX113&lt;=$L114),AX113+$M114,AX113)))</f>
      </c>
      <c r="AY114">
        <f>IF(OR(AY113="",$K114=0),AY113,IF(AY113=$I114,$J114,IF(AND(AY113&gt;=$J114,AY113&lt;=$L114),AY113+$M114,AY113)))</f>
      </c>
      <c r="AZ114">
        <f>IF(OR(AZ113="",$K114=0),AZ113,IF(AZ113=$I114,$J114,IF(AND(AZ113&gt;=$J114,AZ113&lt;=$L114),AZ113+$M114,AZ113)))</f>
      </c>
      <c r="BA114">
        <f>IF(OR(BA113="",$K114=0),BA113,IF(BA113=$I114,$J114,IF(AND(BA113&gt;=$J114,BA113&lt;=$L114),BA113+$M114,BA113)))</f>
      </c>
    </row>
    <row r="115" ht="20" customHeight="1">
      <c r="A115" s="9">
        <v>110</v>
      </c>
      <c r="B115" s="25"/>
      <c r="C115" s="26"/>
      <c r="D115" s="26"/>
      <c r="E115" s="26"/>
      <c r="F115" s="26"/>
      <c r="G115" s="27">
        <f>IF(AND($C115="",$D115=""),"",IF(OR($C115="",$D115=""),"Type both players",IF(OR($I115="",$J115=""),"A name is not on the Players tab",IF($C115=$D115,"The same player twice",IF($I115&lt;$J115,"Challenges go up the ladder, so nothing moved",IF($I115-$J115&gt;Settings!$C$5,"More than "&amp;Settings!$C$5&amp;" places up, so nothing moved",IF($E115="","To play",IF($E115="Defender",$D115&amp;" stays at "&amp;$J115,IF((Settings!$C$6="Swap places"),$C115&amp;" and "&amp;$D115&amp;" swap places",$C115&amp;" moves up to "&amp;$J115)))))))))</f>
      </c>
      <c r="I115">
        <f>IF($C115="","",IFERROR(INDEX($N$114:$BA$114,1,MATCH($C115,Players!$B$6:$B$45,0)),""))</f>
      </c>
      <c r="J115">
        <f>IF($D115="","",IFERROR(INDEX($N$114:$BA$114,1,MATCH($D115,Players!$B$6:$B$45,0)),""))</f>
      </c>
      <c r="K115">
        <f>IF(AND($E115="Challenger",ISNUMBER($I115),ISNUMBER($J115),$C115&lt;&gt;$D115),IF(AND($I115&gt;$J115,$I115-$J115&lt;=Settings!$C$5),1,0),0)</f>
      </c>
      <c r="L115">
        <f>IF($K115=0,"",IF((Settings!$C$6="Swap places"),$J115,$I115-1))</f>
      </c>
      <c r="M115">
        <f>IF($K115=0,"",IF((Settings!$C$6="Swap places"),$I115-$J115,1))</f>
      </c>
      <c r="N115">
        <f>IF(OR(N114="",$K115=0),N114,IF(N114=$I115,$J115,IF(AND(N114&gt;=$J115,N114&lt;=$L115),N114+$M115,N114)))</f>
      </c>
      <c r="O115">
        <f>IF(OR(O114="",$K115=0),O114,IF(O114=$I115,$J115,IF(AND(O114&gt;=$J115,O114&lt;=$L115),O114+$M115,O114)))</f>
      </c>
      <c r="P115">
        <f>IF(OR(P114="",$K115=0),P114,IF(P114=$I115,$J115,IF(AND(P114&gt;=$J115,P114&lt;=$L115),P114+$M115,P114)))</f>
      </c>
      <c r="Q115">
        <f>IF(OR(Q114="",$K115=0),Q114,IF(Q114=$I115,$J115,IF(AND(Q114&gt;=$J115,Q114&lt;=$L115),Q114+$M115,Q114)))</f>
      </c>
      <c r="R115">
        <f>IF(OR(R114="",$K115=0),R114,IF(R114=$I115,$J115,IF(AND(R114&gt;=$J115,R114&lt;=$L115),R114+$M115,R114)))</f>
      </c>
      <c r="S115">
        <f>IF(OR(S114="",$K115=0),S114,IF(S114=$I115,$J115,IF(AND(S114&gt;=$J115,S114&lt;=$L115),S114+$M115,S114)))</f>
      </c>
      <c r="T115">
        <f>IF(OR(T114="",$K115=0),T114,IF(T114=$I115,$J115,IF(AND(T114&gt;=$J115,T114&lt;=$L115),T114+$M115,T114)))</f>
      </c>
      <c r="U115">
        <f>IF(OR(U114="",$K115=0),U114,IF(U114=$I115,$J115,IF(AND(U114&gt;=$J115,U114&lt;=$L115),U114+$M115,U114)))</f>
      </c>
      <c r="V115">
        <f>IF(OR(V114="",$K115=0),V114,IF(V114=$I115,$J115,IF(AND(V114&gt;=$J115,V114&lt;=$L115),V114+$M115,V114)))</f>
      </c>
      <c r="W115">
        <f>IF(OR(W114="",$K115=0),W114,IF(W114=$I115,$J115,IF(AND(W114&gt;=$J115,W114&lt;=$L115),W114+$M115,W114)))</f>
      </c>
      <c r="X115">
        <f>IF(OR(X114="",$K115=0),X114,IF(X114=$I115,$J115,IF(AND(X114&gt;=$J115,X114&lt;=$L115),X114+$M115,X114)))</f>
      </c>
      <c r="Y115">
        <f>IF(OR(Y114="",$K115=0),Y114,IF(Y114=$I115,$J115,IF(AND(Y114&gt;=$J115,Y114&lt;=$L115),Y114+$M115,Y114)))</f>
      </c>
      <c r="Z115">
        <f>IF(OR(Z114="",$K115=0),Z114,IF(Z114=$I115,$J115,IF(AND(Z114&gt;=$J115,Z114&lt;=$L115),Z114+$M115,Z114)))</f>
      </c>
      <c r="AA115">
        <f>IF(OR(AA114="",$K115=0),AA114,IF(AA114=$I115,$J115,IF(AND(AA114&gt;=$J115,AA114&lt;=$L115),AA114+$M115,AA114)))</f>
      </c>
      <c r="AB115">
        <f>IF(OR(AB114="",$K115=0),AB114,IF(AB114=$I115,$J115,IF(AND(AB114&gt;=$J115,AB114&lt;=$L115),AB114+$M115,AB114)))</f>
      </c>
      <c r="AC115">
        <f>IF(OR(AC114="",$K115=0),AC114,IF(AC114=$I115,$J115,IF(AND(AC114&gt;=$J115,AC114&lt;=$L115),AC114+$M115,AC114)))</f>
      </c>
      <c r="AD115">
        <f>IF(OR(AD114="",$K115=0),AD114,IF(AD114=$I115,$J115,IF(AND(AD114&gt;=$J115,AD114&lt;=$L115),AD114+$M115,AD114)))</f>
      </c>
      <c r="AE115">
        <f>IF(OR(AE114="",$K115=0),AE114,IF(AE114=$I115,$J115,IF(AND(AE114&gt;=$J115,AE114&lt;=$L115),AE114+$M115,AE114)))</f>
      </c>
      <c r="AF115">
        <f>IF(OR(AF114="",$K115=0),AF114,IF(AF114=$I115,$J115,IF(AND(AF114&gt;=$J115,AF114&lt;=$L115),AF114+$M115,AF114)))</f>
      </c>
      <c r="AG115">
        <f>IF(OR(AG114="",$K115=0),AG114,IF(AG114=$I115,$J115,IF(AND(AG114&gt;=$J115,AG114&lt;=$L115),AG114+$M115,AG114)))</f>
      </c>
      <c r="AH115">
        <f>IF(OR(AH114="",$K115=0),AH114,IF(AH114=$I115,$J115,IF(AND(AH114&gt;=$J115,AH114&lt;=$L115),AH114+$M115,AH114)))</f>
      </c>
      <c r="AI115">
        <f>IF(OR(AI114="",$K115=0),AI114,IF(AI114=$I115,$J115,IF(AND(AI114&gt;=$J115,AI114&lt;=$L115),AI114+$M115,AI114)))</f>
      </c>
      <c r="AJ115">
        <f>IF(OR(AJ114="",$K115=0),AJ114,IF(AJ114=$I115,$J115,IF(AND(AJ114&gt;=$J115,AJ114&lt;=$L115),AJ114+$M115,AJ114)))</f>
      </c>
      <c r="AK115">
        <f>IF(OR(AK114="",$K115=0),AK114,IF(AK114=$I115,$J115,IF(AND(AK114&gt;=$J115,AK114&lt;=$L115),AK114+$M115,AK114)))</f>
      </c>
      <c r="AL115">
        <f>IF(OR(AL114="",$K115=0),AL114,IF(AL114=$I115,$J115,IF(AND(AL114&gt;=$J115,AL114&lt;=$L115),AL114+$M115,AL114)))</f>
      </c>
      <c r="AM115">
        <f>IF(OR(AM114="",$K115=0),AM114,IF(AM114=$I115,$J115,IF(AND(AM114&gt;=$J115,AM114&lt;=$L115),AM114+$M115,AM114)))</f>
      </c>
      <c r="AN115">
        <f>IF(OR(AN114="",$K115=0),AN114,IF(AN114=$I115,$J115,IF(AND(AN114&gt;=$J115,AN114&lt;=$L115),AN114+$M115,AN114)))</f>
      </c>
      <c r="AO115">
        <f>IF(OR(AO114="",$K115=0),AO114,IF(AO114=$I115,$J115,IF(AND(AO114&gt;=$J115,AO114&lt;=$L115),AO114+$M115,AO114)))</f>
      </c>
      <c r="AP115">
        <f>IF(OR(AP114="",$K115=0),AP114,IF(AP114=$I115,$J115,IF(AND(AP114&gt;=$J115,AP114&lt;=$L115),AP114+$M115,AP114)))</f>
      </c>
      <c r="AQ115">
        <f>IF(OR(AQ114="",$K115=0),AQ114,IF(AQ114=$I115,$J115,IF(AND(AQ114&gt;=$J115,AQ114&lt;=$L115),AQ114+$M115,AQ114)))</f>
      </c>
      <c r="AR115">
        <f>IF(OR(AR114="",$K115=0),AR114,IF(AR114=$I115,$J115,IF(AND(AR114&gt;=$J115,AR114&lt;=$L115),AR114+$M115,AR114)))</f>
      </c>
      <c r="AS115">
        <f>IF(OR(AS114="",$K115=0),AS114,IF(AS114=$I115,$J115,IF(AND(AS114&gt;=$J115,AS114&lt;=$L115),AS114+$M115,AS114)))</f>
      </c>
      <c r="AT115">
        <f>IF(OR(AT114="",$K115=0),AT114,IF(AT114=$I115,$J115,IF(AND(AT114&gt;=$J115,AT114&lt;=$L115),AT114+$M115,AT114)))</f>
      </c>
      <c r="AU115">
        <f>IF(OR(AU114="",$K115=0),AU114,IF(AU114=$I115,$J115,IF(AND(AU114&gt;=$J115,AU114&lt;=$L115),AU114+$M115,AU114)))</f>
      </c>
      <c r="AV115">
        <f>IF(OR(AV114="",$K115=0),AV114,IF(AV114=$I115,$J115,IF(AND(AV114&gt;=$J115,AV114&lt;=$L115),AV114+$M115,AV114)))</f>
      </c>
      <c r="AW115">
        <f>IF(OR(AW114="",$K115=0),AW114,IF(AW114=$I115,$J115,IF(AND(AW114&gt;=$J115,AW114&lt;=$L115),AW114+$M115,AW114)))</f>
      </c>
      <c r="AX115">
        <f>IF(OR(AX114="",$K115=0),AX114,IF(AX114=$I115,$J115,IF(AND(AX114&gt;=$J115,AX114&lt;=$L115),AX114+$M115,AX114)))</f>
      </c>
      <c r="AY115">
        <f>IF(OR(AY114="",$K115=0),AY114,IF(AY114=$I115,$J115,IF(AND(AY114&gt;=$J115,AY114&lt;=$L115),AY114+$M115,AY114)))</f>
      </c>
      <c r="AZ115">
        <f>IF(OR(AZ114="",$K115=0),AZ114,IF(AZ114=$I115,$J115,IF(AND(AZ114&gt;=$J115,AZ114&lt;=$L115),AZ114+$M115,AZ114)))</f>
      </c>
      <c r="BA115">
        <f>IF(OR(BA114="",$K115=0),BA114,IF(BA114=$I115,$J115,IF(AND(BA114&gt;=$J115,BA114&lt;=$L115),BA114+$M115,BA114)))</f>
      </c>
    </row>
    <row r="116" ht="20" customHeight="1">
      <c r="A116" s="9">
        <v>111</v>
      </c>
      <c r="B116" s="25"/>
      <c r="C116" s="26"/>
      <c r="D116" s="26"/>
      <c r="E116" s="26"/>
      <c r="F116" s="26"/>
      <c r="G116" s="27">
        <f>IF(AND($C116="",$D116=""),"",IF(OR($C116="",$D116=""),"Type both players",IF(OR($I116="",$J116=""),"A name is not on the Players tab",IF($C116=$D116,"The same player twice",IF($I116&lt;$J116,"Challenges go up the ladder, so nothing moved",IF($I116-$J116&gt;Settings!$C$5,"More than "&amp;Settings!$C$5&amp;" places up, so nothing moved",IF($E116="","To play",IF($E116="Defender",$D116&amp;" stays at "&amp;$J116,IF((Settings!$C$6="Swap places"),$C116&amp;" and "&amp;$D116&amp;" swap places",$C116&amp;" moves up to "&amp;$J116)))))))))</f>
      </c>
      <c r="I116">
        <f>IF($C116="","",IFERROR(INDEX($N$115:$BA$115,1,MATCH($C116,Players!$B$6:$B$45,0)),""))</f>
      </c>
      <c r="J116">
        <f>IF($D116="","",IFERROR(INDEX($N$115:$BA$115,1,MATCH($D116,Players!$B$6:$B$45,0)),""))</f>
      </c>
      <c r="K116">
        <f>IF(AND($E116="Challenger",ISNUMBER($I116),ISNUMBER($J116),$C116&lt;&gt;$D116),IF(AND($I116&gt;$J116,$I116-$J116&lt;=Settings!$C$5),1,0),0)</f>
      </c>
      <c r="L116">
        <f>IF($K116=0,"",IF((Settings!$C$6="Swap places"),$J116,$I116-1))</f>
      </c>
      <c r="M116">
        <f>IF($K116=0,"",IF((Settings!$C$6="Swap places"),$I116-$J116,1))</f>
      </c>
      <c r="N116">
        <f>IF(OR(N115="",$K116=0),N115,IF(N115=$I116,$J116,IF(AND(N115&gt;=$J116,N115&lt;=$L116),N115+$M116,N115)))</f>
      </c>
      <c r="O116">
        <f>IF(OR(O115="",$K116=0),O115,IF(O115=$I116,$J116,IF(AND(O115&gt;=$J116,O115&lt;=$L116),O115+$M116,O115)))</f>
      </c>
      <c r="P116">
        <f>IF(OR(P115="",$K116=0),P115,IF(P115=$I116,$J116,IF(AND(P115&gt;=$J116,P115&lt;=$L116),P115+$M116,P115)))</f>
      </c>
      <c r="Q116">
        <f>IF(OR(Q115="",$K116=0),Q115,IF(Q115=$I116,$J116,IF(AND(Q115&gt;=$J116,Q115&lt;=$L116),Q115+$M116,Q115)))</f>
      </c>
      <c r="R116">
        <f>IF(OR(R115="",$K116=0),R115,IF(R115=$I116,$J116,IF(AND(R115&gt;=$J116,R115&lt;=$L116),R115+$M116,R115)))</f>
      </c>
      <c r="S116">
        <f>IF(OR(S115="",$K116=0),S115,IF(S115=$I116,$J116,IF(AND(S115&gt;=$J116,S115&lt;=$L116),S115+$M116,S115)))</f>
      </c>
      <c r="T116">
        <f>IF(OR(T115="",$K116=0),T115,IF(T115=$I116,$J116,IF(AND(T115&gt;=$J116,T115&lt;=$L116),T115+$M116,T115)))</f>
      </c>
      <c r="U116">
        <f>IF(OR(U115="",$K116=0),U115,IF(U115=$I116,$J116,IF(AND(U115&gt;=$J116,U115&lt;=$L116),U115+$M116,U115)))</f>
      </c>
      <c r="V116">
        <f>IF(OR(V115="",$K116=0),V115,IF(V115=$I116,$J116,IF(AND(V115&gt;=$J116,V115&lt;=$L116),V115+$M116,V115)))</f>
      </c>
      <c r="W116">
        <f>IF(OR(W115="",$K116=0),W115,IF(W115=$I116,$J116,IF(AND(W115&gt;=$J116,W115&lt;=$L116),W115+$M116,W115)))</f>
      </c>
      <c r="X116">
        <f>IF(OR(X115="",$K116=0),X115,IF(X115=$I116,$J116,IF(AND(X115&gt;=$J116,X115&lt;=$L116),X115+$M116,X115)))</f>
      </c>
      <c r="Y116">
        <f>IF(OR(Y115="",$K116=0),Y115,IF(Y115=$I116,$J116,IF(AND(Y115&gt;=$J116,Y115&lt;=$L116),Y115+$M116,Y115)))</f>
      </c>
      <c r="Z116">
        <f>IF(OR(Z115="",$K116=0),Z115,IF(Z115=$I116,$J116,IF(AND(Z115&gt;=$J116,Z115&lt;=$L116),Z115+$M116,Z115)))</f>
      </c>
      <c r="AA116">
        <f>IF(OR(AA115="",$K116=0),AA115,IF(AA115=$I116,$J116,IF(AND(AA115&gt;=$J116,AA115&lt;=$L116),AA115+$M116,AA115)))</f>
      </c>
      <c r="AB116">
        <f>IF(OR(AB115="",$K116=0),AB115,IF(AB115=$I116,$J116,IF(AND(AB115&gt;=$J116,AB115&lt;=$L116),AB115+$M116,AB115)))</f>
      </c>
      <c r="AC116">
        <f>IF(OR(AC115="",$K116=0),AC115,IF(AC115=$I116,$J116,IF(AND(AC115&gt;=$J116,AC115&lt;=$L116),AC115+$M116,AC115)))</f>
      </c>
      <c r="AD116">
        <f>IF(OR(AD115="",$K116=0),AD115,IF(AD115=$I116,$J116,IF(AND(AD115&gt;=$J116,AD115&lt;=$L116),AD115+$M116,AD115)))</f>
      </c>
      <c r="AE116">
        <f>IF(OR(AE115="",$K116=0),AE115,IF(AE115=$I116,$J116,IF(AND(AE115&gt;=$J116,AE115&lt;=$L116),AE115+$M116,AE115)))</f>
      </c>
      <c r="AF116">
        <f>IF(OR(AF115="",$K116=0),AF115,IF(AF115=$I116,$J116,IF(AND(AF115&gt;=$J116,AF115&lt;=$L116),AF115+$M116,AF115)))</f>
      </c>
      <c r="AG116">
        <f>IF(OR(AG115="",$K116=0),AG115,IF(AG115=$I116,$J116,IF(AND(AG115&gt;=$J116,AG115&lt;=$L116),AG115+$M116,AG115)))</f>
      </c>
      <c r="AH116">
        <f>IF(OR(AH115="",$K116=0),AH115,IF(AH115=$I116,$J116,IF(AND(AH115&gt;=$J116,AH115&lt;=$L116),AH115+$M116,AH115)))</f>
      </c>
      <c r="AI116">
        <f>IF(OR(AI115="",$K116=0),AI115,IF(AI115=$I116,$J116,IF(AND(AI115&gt;=$J116,AI115&lt;=$L116),AI115+$M116,AI115)))</f>
      </c>
      <c r="AJ116">
        <f>IF(OR(AJ115="",$K116=0),AJ115,IF(AJ115=$I116,$J116,IF(AND(AJ115&gt;=$J116,AJ115&lt;=$L116),AJ115+$M116,AJ115)))</f>
      </c>
      <c r="AK116">
        <f>IF(OR(AK115="",$K116=0),AK115,IF(AK115=$I116,$J116,IF(AND(AK115&gt;=$J116,AK115&lt;=$L116),AK115+$M116,AK115)))</f>
      </c>
      <c r="AL116">
        <f>IF(OR(AL115="",$K116=0),AL115,IF(AL115=$I116,$J116,IF(AND(AL115&gt;=$J116,AL115&lt;=$L116),AL115+$M116,AL115)))</f>
      </c>
      <c r="AM116">
        <f>IF(OR(AM115="",$K116=0),AM115,IF(AM115=$I116,$J116,IF(AND(AM115&gt;=$J116,AM115&lt;=$L116),AM115+$M116,AM115)))</f>
      </c>
      <c r="AN116">
        <f>IF(OR(AN115="",$K116=0),AN115,IF(AN115=$I116,$J116,IF(AND(AN115&gt;=$J116,AN115&lt;=$L116),AN115+$M116,AN115)))</f>
      </c>
      <c r="AO116">
        <f>IF(OR(AO115="",$K116=0),AO115,IF(AO115=$I116,$J116,IF(AND(AO115&gt;=$J116,AO115&lt;=$L116),AO115+$M116,AO115)))</f>
      </c>
      <c r="AP116">
        <f>IF(OR(AP115="",$K116=0),AP115,IF(AP115=$I116,$J116,IF(AND(AP115&gt;=$J116,AP115&lt;=$L116),AP115+$M116,AP115)))</f>
      </c>
      <c r="AQ116">
        <f>IF(OR(AQ115="",$K116=0),AQ115,IF(AQ115=$I116,$J116,IF(AND(AQ115&gt;=$J116,AQ115&lt;=$L116),AQ115+$M116,AQ115)))</f>
      </c>
      <c r="AR116">
        <f>IF(OR(AR115="",$K116=0),AR115,IF(AR115=$I116,$J116,IF(AND(AR115&gt;=$J116,AR115&lt;=$L116),AR115+$M116,AR115)))</f>
      </c>
      <c r="AS116">
        <f>IF(OR(AS115="",$K116=0),AS115,IF(AS115=$I116,$J116,IF(AND(AS115&gt;=$J116,AS115&lt;=$L116),AS115+$M116,AS115)))</f>
      </c>
      <c r="AT116">
        <f>IF(OR(AT115="",$K116=0),AT115,IF(AT115=$I116,$J116,IF(AND(AT115&gt;=$J116,AT115&lt;=$L116),AT115+$M116,AT115)))</f>
      </c>
      <c r="AU116">
        <f>IF(OR(AU115="",$K116=0),AU115,IF(AU115=$I116,$J116,IF(AND(AU115&gt;=$J116,AU115&lt;=$L116),AU115+$M116,AU115)))</f>
      </c>
      <c r="AV116">
        <f>IF(OR(AV115="",$K116=0),AV115,IF(AV115=$I116,$J116,IF(AND(AV115&gt;=$J116,AV115&lt;=$L116),AV115+$M116,AV115)))</f>
      </c>
      <c r="AW116">
        <f>IF(OR(AW115="",$K116=0),AW115,IF(AW115=$I116,$J116,IF(AND(AW115&gt;=$J116,AW115&lt;=$L116),AW115+$M116,AW115)))</f>
      </c>
      <c r="AX116">
        <f>IF(OR(AX115="",$K116=0),AX115,IF(AX115=$I116,$J116,IF(AND(AX115&gt;=$J116,AX115&lt;=$L116),AX115+$M116,AX115)))</f>
      </c>
      <c r="AY116">
        <f>IF(OR(AY115="",$K116=0),AY115,IF(AY115=$I116,$J116,IF(AND(AY115&gt;=$J116,AY115&lt;=$L116),AY115+$M116,AY115)))</f>
      </c>
      <c r="AZ116">
        <f>IF(OR(AZ115="",$K116=0),AZ115,IF(AZ115=$I116,$J116,IF(AND(AZ115&gt;=$J116,AZ115&lt;=$L116),AZ115+$M116,AZ115)))</f>
      </c>
      <c r="BA116">
        <f>IF(OR(BA115="",$K116=0),BA115,IF(BA115=$I116,$J116,IF(AND(BA115&gt;=$J116,BA115&lt;=$L116),BA115+$M116,BA115)))</f>
      </c>
    </row>
    <row r="117" ht="20" customHeight="1">
      <c r="A117" s="9">
        <v>112</v>
      </c>
      <c r="B117" s="25"/>
      <c r="C117" s="26"/>
      <c r="D117" s="26"/>
      <c r="E117" s="26"/>
      <c r="F117" s="26"/>
      <c r="G117" s="27">
        <f>IF(AND($C117="",$D117=""),"",IF(OR($C117="",$D117=""),"Type both players",IF(OR($I117="",$J117=""),"A name is not on the Players tab",IF($C117=$D117,"The same player twice",IF($I117&lt;$J117,"Challenges go up the ladder, so nothing moved",IF($I117-$J117&gt;Settings!$C$5,"More than "&amp;Settings!$C$5&amp;" places up, so nothing moved",IF($E117="","To play",IF($E117="Defender",$D117&amp;" stays at "&amp;$J117,IF((Settings!$C$6="Swap places"),$C117&amp;" and "&amp;$D117&amp;" swap places",$C117&amp;" moves up to "&amp;$J117)))))))))</f>
      </c>
      <c r="I117">
        <f>IF($C117="","",IFERROR(INDEX($N$116:$BA$116,1,MATCH($C117,Players!$B$6:$B$45,0)),""))</f>
      </c>
      <c r="J117">
        <f>IF($D117="","",IFERROR(INDEX($N$116:$BA$116,1,MATCH($D117,Players!$B$6:$B$45,0)),""))</f>
      </c>
      <c r="K117">
        <f>IF(AND($E117="Challenger",ISNUMBER($I117),ISNUMBER($J117),$C117&lt;&gt;$D117),IF(AND($I117&gt;$J117,$I117-$J117&lt;=Settings!$C$5),1,0),0)</f>
      </c>
      <c r="L117">
        <f>IF($K117=0,"",IF((Settings!$C$6="Swap places"),$J117,$I117-1))</f>
      </c>
      <c r="M117">
        <f>IF($K117=0,"",IF((Settings!$C$6="Swap places"),$I117-$J117,1))</f>
      </c>
      <c r="N117">
        <f>IF(OR(N116="",$K117=0),N116,IF(N116=$I117,$J117,IF(AND(N116&gt;=$J117,N116&lt;=$L117),N116+$M117,N116)))</f>
      </c>
      <c r="O117">
        <f>IF(OR(O116="",$K117=0),O116,IF(O116=$I117,$J117,IF(AND(O116&gt;=$J117,O116&lt;=$L117),O116+$M117,O116)))</f>
      </c>
      <c r="P117">
        <f>IF(OR(P116="",$K117=0),P116,IF(P116=$I117,$J117,IF(AND(P116&gt;=$J117,P116&lt;=$L117),P116+$M117,P116)))</f>
      </c>
      <c r="Q117">
        <f>IF(OR(Q116="",$K117=0),Q116,IF(Q116=$I117,$J117,IF(AND(Q116&gt;=$J117,Q116&lt;=$L117),Q116+$M117,Q116)))</f>
      </c>
      <c r="R117">
        <f>IF(OR(R116="",$K117=0),R116,IF(R116=$I117,$J117,IF(AND(R116&gt;=$J117,R116&lt;=$L117),R116+$M117,R116)))</f>
      </c>
      <c r="S117">
        <f>IF(OR(S116="",$K117=0),S116,IF(S116=$I117,$J117,IF(AND(S116&gt;=$J117,S116&lt;=$L117),S116+$M117,S116)))</f>
      </c>
      <c r="T117">
        <f>IF(OR(T116="",$K117=0),T116,IF(T116=$I117,$J117,IF(AND(T116&gt;=$J117,T116&lt;=$L117),T116+$M117,T116)))</f>
      </c>
      <c r="U117">
        <f>IF(OR(U116="",$K117=0),U116,IF(U116=$I117,$J117,IF(AND(U116&gt;=$J117,U116&lt;=$L117),U116+$M117,U116)))</f>
      </c>
      <c r="V117">
        <f>IF(OR(V116="",$K117=0),V116,IF(V116=$I117,$J117,IF(AND(V116&gt;=$J117,V116&lt;=$L117),V116+$M117,V116)))</f>
      </c>
      <c r="W117">
        <f>IF(OR(W116="",$K117=0),W116,IF(W116=$I117,$J117,IF(AND(W116&gt;=$J117,W116&lt;=$L117),W116+$M117,W116)))</f>
      </c>
      <c r="X117">
        <f>IF(OR(X116="",$K117=0),X116,IF(X116=$I117,$J117,IF(AND(X116&gt;=$J117,X116&lt;=$L117),X116+$M117,X116)))</f>
      </c>
      <c r="Y117">
        <f>IF(OR(Y116="",$K117=0),Y116,IF(Y116=$I117,$J117,IF(AND(Y116&gt;=$J117,Y116&lt;=$L117),Y116+$M117,Y116)))</f>
      </c>
      <c r="Z117">
        <f>IF(OR(Z116="",$K117=0),Z116,IF(Z116=$I117,$J117,IF(AND(Z116&gt;=$J117,Z116&lt;=$L117),Z116+$M117,Z116)))</f>
      </c>
      <c r="AA117">
        <f>IF(OR(AA116="",$K117=0),AA116,IF(AA116=$I117,$J117,IF(AND(AA116&gt;=$J117,AA116&lt;=$L117),AA116+$M117,AA116)))</f>
      </c>
      <c r="AB117">
        <f>IF(OR(AB116="",$K117=0),AB116,IF(AB116=$I117,$J117,IF(AND(AB116&gt;=$J117,AB116&lt;=$L117),AB116+$M117,AB116)))</f>
      </c>
      <c r="AC117">
        <f>IF(OR(AC116="",$K117=0),AC116,IF(AC116=$I117,$J117,IF(AND(AC116&gt;=$J117,AC116&lt;=$L117),AC116+$M117,AC116)))</f>
      </c>
      <c r="AD117">
        <f>IF(OR(AD116="",$K117=0),AD116,IF(AD116=$I117,$J117,IF(AND(AD116&gt;=$J117,AD116&lt;=$L117),AD116+$M117,AD116)))</f>
      </c>
      <c r="AE117">
        <f>IF(OR(AE116="",$K117=0),AE116,IF(AE116=$I117,$J117,IF(AND(AE116&gt;=$J117,AE116&lt;=$L117),AE116+$M117,AE116)))</f>
      </c>
      <c r="AF117">
        <f>IF(OR(AF116="",$K117=0),AF116,IF(AF116=$I117,$J117,IF(AND(AF116&gt;=$J117,AF116&lt;=$L117),AF116+$M117,AF116)))</f>
      </c>
      <c r="AG117">
        <f>IF(OR(AG116="",$K117=0),AG116,IF(AG116=$I117,$J117,IF(AND(AG116&gt;=$J117,AG116&lt;=$L117),AG116+$M117,AG116)))</f>
      </c>
      <c r="AH117">
        <f>IF(OR(AH116="",$K117=0),AH116,IF(AH116=$I117,$J117,IF(AND(AH116&gt;=$J117,AH116&lt;=$L117),AH116+$M117,AH116)))</f>
      </c>
      <c r="AI117">
        <f>IF(OR(AI116="",$K117=0),AI116,IF(AI116=$I117,$J117,IF(AND(AI116&gt;=$J117,AI116&lt;=$L117),AI116+$M117,AI116)))</f>
      </c>
      <c r="AJ117">
        <f>IF(OR(AJ116="",$K117=0),AJ116,IF(AJ116=$I117,$J117,IF(AND(AJ116&gt;=$J117,AJ116&lt;=$L117),AJ116+$M117,AJ116)))</f>
      </c>
      <c r="AK117">
        <f>IF(OR(AK116="",$K117=0),AK116,IF(AK116=$I117,$J117,IF(AND(AK116&gt;=$J117,AK116&lt;=$L117),AK116+$M117,AK116)))</f>
      </c>
      <c r="AL117">
        <f>IF(OR(AL116="",$K117=0),AL116,IF(AL116=$I117,$J117,IF(AND(AL116&gt;=$J117,AL116&lt;=$L117),AL116+$M117,AL116)))</f>
      </c>
      <c r="AM117">
        <f>IF(OR(AM116="",$K117=0),AM116,IF(AM116=$I117,$J117,IF(AND(AM116&gt;=$J117,AM116&lt;=$L117),AM116+$M117,AM116)))</f>
      </c>
      <c r="AN117">
        <f>IF(OR(AN116="",$K117=0),AN116,IF(AN116=$I117,$J117,IF(AND(AN116&gt;=$J117,AN116&lt;=$L117),AN116+$M117,AN116)))</f>
      </c>
      <c r="AO117">
        <f>IF(OR(AO116="",$K117=0),AO116,IF(AO116=$I117,$J117,IF(AND(AO116&gt;=$J117,AO116&lt;=$L117),AO116+$M117,AO116)))</f>
      </c>
      <c r="AP117">
        <f>IF(OR(AP116="",$K117=0),AP116,IF(AP116=$I117,$J117,IF(AND(AP116&gt;=$J117,AP116&lt;=$L117),AP116+$M117,AP116)))</f>
      </c>
      <c r="AQ117">
        <f>IF(OR(AQ116="",$K117=0),AQ116,IF(AQ116=$I117,$J117,IF(AND(AQ116&gt;=$J117,AQ116&lt;=$L117),AQ116+$M117,AQ116)))</f>
      </c>
      <c r="AR117">
        <f>IF(OR(AR116="",$K117=0),AR116,IF(AR116=$I117,$J117,IF(AND(AR116&gt;=$J117,AR116&lt;=$L117),AR116+$M117,AR116)))</f>
      </c>
      <c r="AS117">
        <f>IF(OR(AS116="",$K117=0),AS116,IF(AS116=$I117,$J117,IF(AND(AS116&gt;=$J117,AS116&lt;=$L117),AS116+$M117,AS116)))</f>
      </c>
      <c r="AT117">
        <f>IF(OR(AT116="",$K117=0),AT116,IF(AT116=$I117,$J117,IF(AND(AT116&gt;=$J117,AT116&lt;=$L117),AT116+$M117,AT116)))</f>
      </c>
      <c r="AU117">
        <f>IF(OR(AU116="",$K117=0),AU116,IF(AU116=$I117,$J117,IF(AND(AU116&gt;=$J117,AU116&lt;=$L117),AU116+$M117,AU116)))</f>
      </c>
      <c r="AV117">
        <f>IF(OR(AV116="",$K117=0),AV116,IF(AV116=$I117,$J117,IF(AND(AV116&gt;=$J117,AV116&lt;=$L117),AV116+$M117,AV116)))</f>
      </c>
      <c r="AW117">
        <f>IF(OR(AW116="",$K117=0),AW116,IF(AW116=$I117,$J117,IF(AND(AW116&gt;=$J117,AW116&lt;=$L117),AW116+$M117,AW116)))</f>
      </c>
      <c r="AX117">
        <f>IF(OR(AX116="",$K117=0),AX116,IF(AX116=$I117,$J117,IF(AND(AX116&gt;=$J117,AX116&lt;=$L117),AX116+$M117,AX116)))</f>
      </c>
      <c r="AY117">
        <f>IF(OR(AY116="",$K117=0),AY116,IF(AY116=$I117,$J117,IF(AND(AY116&gt;=$J117,AY116&lt;=$L117),AY116+$M117,AY116)))</f>
      </c>
      <c r="AZ117">
        <f>IF(OR(AZ116="",$K117=0),AZ116,IF(AZ116=$I117,$J117,IF(AND(AZ116&gt;=$J117,AZ116&lt;=$L117),AZ116+$M117,AZ116)))</f>
      </c>
      <c r="BA117">
        <f>IF(OR(BA116="",$K117=0),BA116,IF(BA116=$I117,$J117,IF(AND(BA116&gt;=$J117,BA116&lt;=$L117),BA116+$M117,BA116)))</f>
      </c>
    </row>
    <row r="118" ht="20" customHeight="1">
      <c r="A118" s="9">
        <v>113</v>
      </c>
      <c r="B118" s="25"/>
      <c r="C118" s="26"/>
      <c r="D118" s="26"/>
      <c r="E118" s="26"/>
      <c r="F118" s="26"/>
      <c r="G118" s="27">
        <f>IF(AND($C118="",$D118=""),"",IF(OR($C118="",$D118=""),"Type both players",IF(OR($I118="",$J118=""),"A name is not on the Players tab",IF($C118=$D118,"The same player twice",IF($I118&lt;$J118,"Challenges go up the ladder, so nothing moved",IF($I118-$J118&gt;Settings!$C$5,"More than "&amp;Settings!$C$5&amp;" places up, so nothing moved",IF($E118="","To play",IF($E118="Defender",$D118&amp;" stays at "&amp;$J118,IF((Settings!$C$6="Swap places"),$C118&amp;" and "&amp;$D118&amp;" swap places",$C118&amp;" moves up to "&amp;$J118)))))))))</f>
      </c>
      <c r="I118">
        <f>IF($C118="","",IFERROR(INDEX($N$117:$BA$117,1,MATCH($C118,Players!$B$6:$B$45,0)),""))</f>
      </c>
      <c r="J118">
        <f>IF($D118="","",IFERROR(INDEX($N$117:$BA$117,1,MATCH($D118,Players!$B$6:$B$45,0)),""))</f>
      </c>
      <c r="K118">
        <f>IF(AND($E118="Challenger",ISNUMBER($I118),ISNUMBER($J118),$C118&lt;&gt;$D118),IF(AND($I118&gt;$J118,$I118-$J118&lt;=Settings!$C$5),1,0),0)</f>
      </c>
      <c r="L118">
        <f>IF($K118=0,"",IF((Settings!$C$6="Swap places"),$J118,$I118-1))</f>
      </c>
      <c r="M118">
        <f>IF($K118=0,"",IF((Settings!$C$6="Swap places"),$I118-$J118,1))</f>
      </c>
      <c r="N118">
        <f>IF(OR(N117="",$K118=0),N117,IF(N117=$I118,$J118,IF(AND(N117&gt;=$J118,N117&lt;=$L118),N117+$M118,N117)))</f>
      </c>
      <c r="O118">
        <f>IF(OR(O117="",$K118=0),O117,IF(O117=$I118,$J118,IF(AND(O117&gt;=$J118,O117&lt;=$L118),O117+$M118,O117)))</f>
      </c>
      <c r="P118">
        <f>IF(OR(P117="",$K118=0),P117,IF(P117=$I118,$J118,IF(AND(P117&gt;=$J118,P117&lt;=$L118),P117+$M118,P117)))</f>
      </c>
      <c r="Q118">
        <f>IF(OR(Q117="",$K118=0),Q117,IF(Q117=$I118,$J118,IF(AND(Q117&gt;=$J118,Q117&lt;=$L118),Q117+$M118,Q117)))</f>
      </c>
      <c r="R118">
        <f>IF(OR(R117="",$K118=0),R117,IF(R117=$I118,$J118,IF(AND(R117&gt;=$J118,R117&lt;=$L118),R117+$M118,R117)))</f>
      </c>
      <c r="S118">
        <f>IF(OR(S117="",$K118=0),S117,IF(S117=$I118,$J118,IF(AND(S117&gt;=$J118,S117&lt;=$L118),S117+$M118,S117)))</f>
      </c>
      <c r="T118">
        <f>IF(OR(T117="",$K118=0),T117,IF(T117=$I118,$J118,IF(AND(T117&gt;=$J118,T117&lt;=$L118),T117+$M118,T117)))</f>
      </c>
      <c r="U118">
        <f>IF(OR(U117="",$K118=0),U117,IF(U117=$I118,$J118,IF(AND(U117&gt;=$J118,U117&lt;=$L118),U117+$M118,U117)))</f>
      </c>
      <c r="V118">
        <f>IF(OR(V117="",$K118=0),V117,IF(V117=$I118,$J118,IF(AND(V117&gt;=$J118,V117&lt;=$L118),V117+$M118,V117)))</f>
      </c>
      <c r="W118">
        <f>IF(OR(W117="",$K118=0),W117,IF(W117=$I118,$J118,IF(AND(W117&gt;=$J118,W117&lt;=$L118),W117+$M118,W117)))</f>
      </c>
      <c r="X118">
        <f>IF(OR(X117="",$K118=0),X117,IF(X117=$I118,$J118,IF(AND(X117&gt;=$J118,X117&lt;=$L118),X117+$M118,X117)))</f>
      </c>
      <c r="Y118">
        <f>IF(OR(Y117="",$K118=0),Y117,IF(Y117=$I118,$J118,IF(AND(Y117&gt;=$J118,Y117&lt;=$L118),Y117+$M118,Y117)))</f>
      </c>
      <c r="Z118">
        <f>IF(OR(Z117="",$K118=0),Z117,IF(Z117=$I118,$J118,IF(AND(Z117&gt;=$J118,Z117&lt;=$L118),Z117+$M118,Z117)))</f>
      </c>
      <c r="AA118">
        <f>IF(OR(AA117="",$K118=0),AA117,IF(AA117=$I118,$J118,IF(AND(AA117&gt;=$J118,AA117&lt;=$L118),AA117+$M118,AA117)))</f>
      </c>
      <c r="AB118">
        <f>IF(OR(AB117="",$K118=0),AB117,IF(AB117=$I118,$J118,IF(AND(AB117&gt;=$J118,AB117&lt;=$L118),AB117+$M118,AB117)))</f>
      </c>
      <c r="AC118">
        <f>IF(OR(AC117="",$K118=0),AC117,IF(AC117=$I118,$J118,IF(AND(AC117&gt;=$J118,AC117&lt;=$L118),AC117+$M118,AC117)))</f>
      </c>
      <c r="AD118">
        <f>IF(OR(AD117="",$K118=0),AD117,IF(AD117=$I118,$J118,IF(AND(AD117&gt;=$J118,AD117&lt;=$L118),AD117+$M118,AD117)))</f>
      </c>
      <c r="AE118">
        <f>IF(OR(AE117="",$K118=0),AE117,IF(AE117=$I118,$J118,IF(AND(AE117&gt;=$J118,AE117&lt;=$L118),AE117+$M118,AE117)))</f>
      </c>
      <c r="AF118">
        <f>IF(OR(AF117="",$K118=0),AF117,IF(AF117=$I118,$J118,IF(AND(AF117&gt;=$J118,AF117&lt;=$L118),AF117+$M118,AF117)))</f>
      </c>
      <c r="AG118">
        <f>IF(OR(AG117="",$K118=0),AG117,IF(AG117=$I118,$J118,IF(AND(AG117&gt;=$J118,AG117&lt;=$L118),AG117+$M118,AG117)))</f>
      </c>
      <c r="AH118">
        <f>IF(OR(AH117="",$K118=0),AH117,IF(AH117=$I118,$J118,IF(AND(AH117&gt;=$J118,AH117&lt;=$L118),AH117+$M118,AH117)))</f>
      </c>
      <c r="AI118">
        <f>IF(OR(AI117="",$K118=0),AI117,IF(AI117=$I118,$J118,IF(AND(AI117&gt;=$J118,AI117&lt;=$L118),AI117+$M118,AI117)))</f>
      </c>
      <c r="AJ118">
        <f>IF(OR(AJ117="",$K118=0),AJ117,IF(AJ117=$I118,$J118,IF(AND(AJ117&gt;=$J118,AJ117&lt;=$L118),AJ117+$M118,AJ117)))</f>
      </c>
      <c r="AK118">
        <f>IF(OR(AK117="",$K118=0),AK117,IF(AK117=$I118,$J118,IF(AND(AK117&gt;=$J118,AK117&lt;=$L118),AK117+$M118,AK117)))</f>
      </c>
      <c r="AL118">
        <f>IF(OR(AL117="",$K118=0),AL117,IF(AL117=$I118,$J118,IF(AND(AL117&gt;=$J118,AL117&lt;=$L118),AL117+$M118,AL117)))</f>
      </c>
      <c r="AM118">
        <f>IF(OR(AM117="",$K118=0),AM117,IF(AM117=$I118,$J118,IF(AND(AM117&gt;=$J118,AM117&lt;=$L118),AM117+$M118,AM117)))</f>
      </c>
      <c r="AN118">
        <f>IF(OR(AN117="",$K118=0),AN117,IF(AN117=$I118,$J118,IF(AND(AN117&gt;=$J118,AN117&lt;=$L118),AN117+$M118,AN117)))</f>
      </c>
      <c r="AO118">
        <f>IF(OR(AO117="",$K118=0),AO117,IF(AO117=$I118,$J118,IF(AND(AO117&gt;=$J118,AO117&lt;=$L118),AO117+$M118,AO117)))</f>
      </c>
      <c r="AP118">
        <f>IF(OR(AP117="",$K118=0),AP117,IF(AP117=$I118,$J118,IF(AND(AP117&gt;=$J118,AP117&lt;=$L118),AP117+$M118,AP117)))</f>
      </c>
      <c r="AQ118">
        <f>IF(OR(AQ117="",$K118=0),AQ117,IF(AQ117=$I118,$J118,IF(AND(AQ117&gt;=$J118,AQ117&lt;=$L118),AQ117+$M118,AQ117)))</f>
      </c>
      <c r="AR118">
        <f>IF(OR(AR117="",$K118=0),AR117,IF(AR117=$I118,$J118,IF(AND(AR117&gt;=$J118,AR117&lt;=$L118),AR117+$M118,AR117)))</f>
      </c>
      <c r="AS118">
        <f>IF(OR(AS117="",$K118=0),AS117,IF(AS117=$I118,$J118,IF(AND(AS117&gt;=$J118,AS117&lt;=$L118),AS117+$M118,AS117)))</f>
      </c>
      <c r="AT118">
        <f>IF(OR(AT117="",$K118=0),AT117,IF(AT117=$I118,$J118,IF(AND(AT117&gt;=$J118,AT117&lt;=$L118),AT117+$M118,AT117)))</f>
      </c>
      <c r="AU118">
        <f>IF(OR(AU117="",$K118=0),AU117,IF(AU117=$I118,$J118,IF(AND(AU117&gt;=$J118,AU117&lt;=$L118),AU117+$M118,AU117)))</f>
      </c>
      <c r="AV118">
        <f>IF(OR(AV117="",$K118=0),AV117,IF(AV117=$I118,$J118,IF(AND(AV117&gt;=$J118,AV117&lt;=$L118),AV117+$M118,AV117)))</f>
      </c>
      <c r="AW118">
        <f>IF(OR(AW117="",$K118=0),AW117,IF(AW117=$I118,$J118,IF(AND(AW117&gt;=$J118,AW117&lt;=$L118),AW117+$M118,AW117)))</f>
      </c>
      <c r="AX118">
        <f>IF(OR(AX117="",$K118=0),AX117,IF(AX117=$I118,$J118,IF(AND(AX117&gt;=$J118,AX117&lt;=$L118),AX117+$M118,AX117)))</f>
      </c>
      <c r="AY118">
        <f>IF(OR(AY117="",$K118=0),AY117,IF(AY117=$I118,$J118,IF(AND(AY117&gt;=$J118,AY117&lt;=$L118),AY117+$M118,AY117)))</f>
      </c>
      <c r="AZ118">
        <f>IF(OR(AZ117="",$K118=0),AZ117,IF(AZ117=$I118,$J118,IF(AND(AZ117&gt;=$J118,AZ117&lt;=$L118),AZ117+$M118,AZ117)))</f>
      </c>
      <c r="BA118">
        <f>IF(OR(BA117="",$K118=0),BA117,IF(BA117=$I118,$J118,IF(AND(BA117&gt;=$J118,BA117&lt;=$L118),BA117+$M118,BA117)))</f>
      </c>
    </row>
    <row r="119" ht="20" customHeight="1">
      <c r="A119" s="9">
        <v>114</v>
      </c>
      <c r="B119" s="25"/>
      <c r="C119" s="26"/>
      <c r="D119" s="26"/>
      <c r="E119" s="26"/>
      <c r="F119" s="26"/>
      <c r="G119" s="27">
        <f>IF(AND($C119="",$D119=""),"",IF(OR($C119="",$D119=""),"Type both players",IF(OR($I119="",$J119=""),"A name is not on the Players tab",IF($C119=$D119,"The same player twice",IF($I119&lt;$J119,"Challenges go up the ladder, so nothing moved",IF($I119-$J119&gt;Settings!$C$5,"More than "&amp;Settings!$C$5&amp;" places up, so nothing moved",IF($E119="","To play",IF($E119="Defender",$D119&amp;" stays at "&amp;$J119,IF((Settings!$C$6="Swap places"),$C119&amp;" and "&amp;$D119&amp;" swap places",$C119&amp;" moves up to "&amp;$J119)))))))))</f>
      </c>
      <c r="I119">
        <f>IF($C119="","",IFERROR(INDEX($N$118:$BA$118,1,MATCH($C119,Players!$B$6:$B$45,0)),""))</f>
      </c>
      <c r="J119">
        <f>IF($D119="","",IFERROR(INDEX($N$118:$BA$118,1,MATCH($D119,Players!$B$6:$B$45,0)),""))</f>
      </c>
      <c r="K119">
        <f>IF(AND($E119="Challenger",ISNUMBER($I119),ISNUMBER($J119),$C119&lt;&gt;$D119),IF(AND($I119&gt;$J119,$I119-$J119&lt;=Settings!$C$5),1,0),0)</f>
      </c>
      <c r="L119">
        <f>IF($K119=0,"",IF((Settings!$C$6="Swap places"),$J119,$I119-1))</f>
      </c>
      <c r="M119">
        <f>IF($K119=0,"",IF((Settings!$C$6="Swap places"),$I119-$J119,1))</f>
      </c>
      <c r="N119">
        <f>IF(OR(N118="",$K119=0),N118,IF(N118=$I119,$J119,IF(AND(N118&gt;=$J119,N118&lt;=$L119),N118+$M119,N118)))</f>
      </c>
      <c r="O119">
        <f>IF(OR(O118="",$K119=0),O118,IF(O118=$I119,$J119,IF(AND(O118&gt;=$J119,O118&lt;=$L119),O118+$M119,O118)))</f>
      </c>
      <c r="P119">
        <f>IF(OR(P118="",$K119=0),P118,IF(P118=$I119,$J119,IF(AND(P118&gt;=$J119,P118&lt;=$L119),P118+$M119,P118)))</f>
      </c>
      <c r="Q119">
        <f>IF(OR(Q118="",$K119=0),Q118,IF(Q118=$I119,$J119,IF(AND(Q118&gt;=$J119,Q118&lt;=$L119),Q118+$M119,Q118)))</f>
      </c>
      <c r="R119">
        <f>IF(OR(R118="",$K119=0),R118,IF(R118=$I119,$J119,IF(AND(R118&gt;=$J119,R118&lt;=$L119),R118+$M119,R118)))</f>
      </c>
      <c r="S119">
        <f>IF(OR(S118="",$K119=0),S118,IF(S118=$I119,$J119,IF(AND(S118&gt;=$J119,S118&lt;=$L119),S118+$M119,S118)))</f>
      </c>
      <c r="T119">
        <f>IF(OR(T118="",$K119=0),T118,IF(T118=$I119,$J119,IF(AND(T118&gt;=$J119,T118&lt;=$L119),T118+$M119,T118)))</f>
      </c>
      <c r="U119">
        <f>IF(OR(U118="",$K119=0),U118,IF(U118=$I119,$J119,IF(AND(U118&gt;=$J119,U118&lt;=$L119),U118+$M119,U118)))</f>
      </c>
      <c r="V119">
        <f>IF(OR(V118="",$K119=0),V118,IF(V118=$I119,$J119,IF(AND(V118&gt;=$J119,V118&lt;=$L119),V118+$M119,V118)))</f>
      </c>
      <c r="W119">
        <f>IF(OR(W118="",$K119=0),W118,IF(W118=$I119,$J119,IF(AND(W118&gt;=$J119,W118&lt;=$L119),W118+$M119,W118)))</f>
      </c>
      <c r="X119">
        <f>IF(OR(X118="",$K119=0),X118,IF(X118=$I119,$J119,IF(AND(X118&gt;=$J119,X118&lt;=$L119),X118+$M119,X118)))</f>
      </c>
      <c r="Y119">
        <f>IF(OR(Y118="",$K119=0),Y118,IF(Y118=$I119,$J119,IF(AND(Y118&gt;=$J119,Y118&lt;=$L119),Y118+$M119,Y118)))</f>
      </c>
      <c r="Z119">
        <f>IF(OR(Z118="",$K119=0),Z118,IF(Z118=$I119,$J119,IF(AND(Z118&gt;=$J119,Z118&lt;=$L119),Z118+$M119,Z118)))</f>
      </c>
      <c r="AA119">
        <f>IF(OR(AA118="",$K119=0),AA118,IF(AA118=$I119,$J119,IF(AND(AA118&gt;=$J119,AA118&lt;=$L119),AA118+$M119,AA118)))</f>
      </c>
      <c r="AB119">
        <f>IF(OR(AB118="",$K119=0),AB118,IF(AB118=$I119,$J119,IF(AND(AB118&gt;=$J119,AB118&lt;=$L119),AB118+$M119,AB118)))</f>
      </c>
      <c r="AC119">
        <f>IF(OR(AC118="",$K119=0),AC118,IF(AC118=$I119,$J119,IF(AND(AC118&gt;=$J119,AC118&lt;=$L119),AC118+$M119,AC118)))</f>
      </c>
      <c r="AD119">
        <f>IF(OR(AD118="",$K119=0),AD118,IF(AD118=$I119,$J119,IF(AND(AD118&gt;=$J119,AD118&lt;=$L119),AD118+$M119,AD118)))</f>
      </c>
      <c r="AE119">
        <f>IF(OR(AE118="",$K119=0),AE118,IF(AE118=$I119,$J119,IF(AND(AE118&gt;=$J119,AE118&lt;=$L119),AE118+$M119,AE118)))</f>
      </c>
      <c r="AF119">
        <f>IF(OR(AF118="",$K119=0),AF118,IF(AF118=$I119,$J119,IF(AND(AF118&gt;=$J119,AF118&lt;=$L119),AF118+$M119,AF118)))</f>
      </c>
      <c r="AG119">
        <f>IF(OR(AG118="",$K119=0),AG118,IF(AG118=$I119,$J119,IF(AND(AG118&gt;=$J119,AG118&lt;=$L119),AG118+$M119,AG118)))</f>
      </c>
      <c r="AH119">
        <f>IF(OR(AH118="",$K119=0),AH118,IF(AH118=$I119,$J119,IF(AND(AH118&gt;=$J119,AH118&lt;=$L119),AH118+$M119,AH118)))</f>
      </c>
      <c r="AI119">
        <f>IF(OR(AI118="",$K119=0),AI118,IF(AI118=$I119,$J119,IF(AND(AI118&gt;=$J119,AI118&lt;=$L119),AI118+$M119,AI118)))</f>
      </c>
      <c r="AJ119">
        <f>IF(OR(AJ118="",$K119=0),AJ118,IF(AJ118=$I119,$J119,IF(AND(AJ118&gt;=$J119,AJ118&lt;=$L119),AJ118+$M119,AJ118)))</f>
      </c>
      <c r="AK119">
        <f>IF(OR(AK118="",$K119=0),AK118,IF(AK118=$I119,$J119,IF(AND(AK118&gt;=$J119,AK118&lt;=$L119),AK118+$M119,AK118)))</f>
      </c>
      <c r="AL119">
        <f>IF(OR(AL118="",$K119=0),AL118,IF(AL118=$I119,$J119,IF(AND(AL118&gt;=$J119,AL118&lt;=$L119),AL118+$M119,AL118)))</f>
      </c>
      <c r="AM119">
        <f>IF(OR(AM118="",$K119=0),AM118,IF(AM118=$I119,$J119,IF(AND(AM118&gt;=$J119,AM118&lt;=$L119),AM118+$M119,AM118)))</f>
      </c>
      <c r="AN119">
        <f>IF(OR(AN118="",$K119=0),AN118,IF(AN118=$I119,$J119,IF(AND(AN118&gt;=$J119,AN118&lt;=$L119),AN118+$M119,AN118)))</f>
      </c>
      <c r="AO119">
        <f>IF(OR(AO118="",$K119=0),AO118,IF(AO118=$I119,$J119,IF(AND(AO118&gt;=$J119,AO118&lt;=$L119),AO118+$M119,AO118)))</f>
      </c>
      <c r="AP119">
        <f>IF(OR(AP118="",$K119=0),AP118,IF(AP118=$I119,$J119,IF(AND(AP118&gt;=$J119,AP118&lt;=$L119),AP118+$M119,AP118)))</f>
      </c>
      <c r="AQ119">
        <f>IF(OR(AQ118="",$K119=0),AQ118,IF(AQ118=$I119,$J119,IF(AND(AQ118&gt;=$J119,AQ118&lt;=$L119),AQ118+$M119,AQ118)))</f>
      </c>
      <c r="AR119">
        <f>IF(OR(AR118="",$K119=0),AR118,IF(AR118=$I119,$J119,IF(AND(AR118&gt;=$J119,AR118&lt;=$L119),AR118+$M119,AR118)))</f>
      </c>
      <c r="AS119">
        <f>IF(OR(AS118="",$K119=0),AS118,IF(AS118=$I119,$J119,IF(AND(AS118&gt;=$J119,AS118&lt;=$L119),AS118+$M119,AS118)))</f>
      </c>
      <c r="AT119">
        <f>IF(OR(AT118="",$K119=0),AT118,IF(AT118=$I119,$J119,IF(AND(AT118&gt;=$J119,AT118&lt;=$L119),AT118+$M119,AT118)))</f>
      </c>
      <c r="AU119">
        <f>IF(OR(AU118="",$K119=0),AU118,IF(AU118=$I119,$J119,IF(AND(AU118&gt;=$J119,AU118&lt;=$L119),AU118+$M119,AU118)))</f>
      </c>
      <c r="AV119">
        <f>IF(OR(AV118="",$K119=0),AV118,IF(AV118=$I119,$J119,IF(AND(AV118&gt;=$J119,AV118&lt;=$L119),AV118+$M119,AV118)))</f>
      </c>
      <c r="AW119">
        <f>IF(OR(AW118="",$K119=0),AW118,IF(AW118=$I119,$J119,IF(AND(AW118&gt;=$J119,AW118&lt;=$L119),AW118+$M119,AW118)))</f>
      </c>
      <c r="AX119">
        <f>IF(OR(AX118="",$K119=0),AX118,IF(AX118=$I119,$J119,IF(AND(AX118&gt;=$J119,AX118&lt;=$L119),AX118+$M119,AX118)))</f>
      </c>
      <c r="AY119">
        <f>IF(OR(AY118="",$K119=0),AY118,IF(AY118=$I119,$J119,IF(AND(AY118&gt;=$J119,AY118&lt;=$L119),AY118+$M119,AY118)))</f>
      </c>
      <c r="AZ119">
        <f>IF(OR(AZ118="",$K119=0),AZ118,IF(AZ118=$I119,$J119,IF(AND(AZ118&gt;=$J119,AZ118&lt;=$L119),AZ118+$M119,AZ118)))</f>
      </c>
      <c r="BA119">
        <f>IF(OR(BA118="",$K119=0),BA118,IF(BA118=$I119,$J119,IF(AND(BA118&gt;=$J119,BA118&lt;=$L119),BA118+$M119,BA118)))</f>
      </c>
    </row>
    <row r="120" ht="20" customHeight="1">
      <c r="A120" s="9">
        <v>115</v>
      </c>
      <c r="B120" s="25"/>
      <c r="C120" s="26"/>
      <c r="D120" s="26"/>
      <c r="E120" s="26"/>
      <c r="F120" s="26"/>
      <c r="G120" s="27">
        <f>IF(AND($C120="",$D120=""),"",IF(OR($C120="",$D120=""),"Type both players",IF(OR($I120="",$J120=""),"A name is not on the Players tab",IF($C120=$D120,"The same player twice",IF($I120&lt;$J120,"Challenges go up the ladder, so nothing moved",IF($I120-$J120&gt;Settings!$C$5,"More than "&amp;Settings!$C$5&amp;" places up, so nothing moved",IF($E120="","To play",IF($E120="Defender",$D120&amp;" stays at "&amp;$J120,IF((Settings!$C$6="Swap places"),$C120&amp;" and "&amp;$D120&amp;" swap places",$C120&amp;" moves up to "&amp;$J120)))))))))</f>
      </c>
      <c r="I120">
        <f>IF($C120="","",IFERROR(INDEX($N$119:$BA$119,1,MATCH($C120,Players!$B$6:$B$45,0)),""))</f>
      </c>
      <c r="J120">
        <f>IF($D120="","",IFERROR(INDEX($N$119:$BA$119,1,MATCH($D120,Players!$B$6:$B$45,0)),""))</f>
      </c>
      <c r="K120">
        <f>IF(AND($E120="Challenger",ISNUMBER($I120),ISNUMBER($J120),$C120&lt;&gt;$D120),IF(AND($I120&gt;$J120,$I120-$J120&lt;=Settings!$C$5),1,0),0)</f>
      </c>
      <c r="L120">
        <f>IF($K120=0,"",IF((Settings!$C$6="Swap places"),$J120,$I120-1))</f>
      </c>
      <c r="M120">
        <f>IF($K120=0,"",IF((Settings!$C$6="Swap places"),$I120-$J120,1))</f>
      </c>
      <c r="N120">
        <f>IF(OR(N119="",$K120=0),N119,IF(N119=$I120,$J120,IF(AND(N119&gt;=$J120,N119&lt;=$L120),N119+$M120,N119)))</f>
      </c>
      <c r="O120">
        <f>IF(OR(O119="",$K120=0),O119,IF(O119=$I120,$J120,IF(AND(O119&gt;=$J120,O119&lt;=$L120),O119+$M120,O119)))</f>
      </c>
      <c r="P120">
        <f>IF(OR(P119="",$K120=0),P119,IF(P119=$I120,$J120,IF(AND(P119&gt;=$J120,P119&lt;=$L120),P119+$M120,P119)))</f>
      </c>
      <c r="Q120">
        <f>IF(OR(Q119="",$K120=0),Q119,IF(Q119=$I120,$J120,IF(AND(Q119&gt;=$J120,Q119&lt;=$L120),Q119+$M120,Q119)))</f>
      </c>
      <c r="R120">
        <f>IF(OR(R119="",$K120=0),R119,IF(R119=$I120,$J120,IF(AND(R119&gt;=$J120,R119&lt;=$L120),R119+$M120,R119)))</f>
      </c>
      <c r="S120">
        <f>IF(OR(S119="",$K120=0),S119,IF(S119=$I120,$J120,IF(AND(S119&gt;=$J120,S119&lt;=$L120),S119+$M120,S119)))</f>
      </c>
      <c r="T120">
        <f>IF(OR(T119="",$K120=0),T119,IF(T119=$I120,$J120,IF(AND(T119&gt;=$J120,T119&lt;=$L120),T119+$M120,T119)))</f>
      </c>
      <c r="U120">
        <f>IF(OR(U119="",$K120=0),U119,IF(U119=$I120,$J120,IF(AND(U119&gt;=$J120,U119&lt;=$L120),U119+$M120,U119)))</f>
      </c>
      <c r="V120">
        <f>IF(OR(V119="",$K120=0),V119,IF(V119=$I120,$J120,IF(AND(V119&gt;=$J120,V119&lt;=$L120),V119+$M120,V119)))</f>
      </c>
      <c r="W120">
        <f>IF(OR(W119="",$K120=0),W119,IF(W119=$I120,$J120,IF(AND(W119&gt;=$J120,W119&lt;=$L120),W119+$M120,W119)))</f>
      </c>
      <c r="X120">
        <f>IF(OR(X119="",$K120=0),X119,IF(X119=$I120,$J120,IF(AND(X119&gt;=$J120,X119&lt;=$L120),X119+$M120,X119)))</f>
      </c>
      <c r="Y120">
        <f>IF(OR(Y119="",$K120=0),Y119,IF(Y119=$I120,$J120,IF(AND(Y119&gt;=$J120,Y119&lt;=$L120),Y119+$M120,Y119)))</f>
      </c>
      <c r="Z120">
        <f>IF(OR(Z119="",$K120=0),Z119,IF(Z119=$I120,$J120,IF(AND(Z119&gt;=$J120,Z119&lt;=$L120),Z119+$M120,Z119)))</f>
      </c>
      <c r="AA120">
        <f>IF(OR(AA119="",$K120=0),AA119,IF(AA119=$I120,$J120,IF(AND(AA119&gt;=$J120,AA119&lt;=$L120),AA119+$M120,AA119)))</f>
      </c>
      <c r="AB120">
        <f>IF(OR(AB119="",$K120=0),AB119,IF(AB119=$I120,$J120,IF(AND(AB119&gt;=$J120,AB119&lt;=$L120),AB119+$M120,AB119)))</f>
      </c>
      <c r="AC120">
        <f>IF(OR(AC119="",$K120=0),AC119,IF(AC119=$I120,$J120,IF(AND(AC119&gt;=$J120,AC119&lt;=$L120),AC119+$M120,AC119)))</f>
      </c>
      <c r="AD120">
        <f>IF(OR(AD119="",$K120=0),AD119,IF(AD119=$I120,$J120,IF(AND(AD119&gt;=$J120,AD119&lt;=$L120),AD119+$M120,AD119)))</f>
      </c>
      <c r="AE120">
        <f>IF(OR(AE119="",$K120=0),AE119,IF(AE119=$I120,$J120,IF(AND(AE119&gt;=$J120,AE119&lt;=$L120),AE119+$M120,AE119)))</f>
      </c>
      <c r="AF120">
        <f>IF(OR(AF119="",$K120=0),AF119,IF(AF119=$I120,$J120,IF(AND(AF119&gt;=$J120,AF119&lt;=$L120),AF119+$M120,AF119)))</f>
      </c>
      <c r="AG120">
        <f>IF(OR(AG119="",$K120=0),AG119,IF(AG119=$I120,$J120,IF(AND(AG119&gt;=$J120,AG119&lt;=$L120),AG119+$M120,AG119)))</f>
      </c>
      <c r="AH120">
        <f>IF(OR(AH119="",$K120=0),AH119,IF(AH119=$I120,$J120,IF(AND(AH119&gt;=$J120,AH119&lt;=$L120),AH119+$M120,AH119)))</f>
      </c>
      <c r="AI120">
        <f>IF(OR(AI119="",$K120=0),AI119,IF(AI119=$I120,$J120,IF(AND(AI119&gt;=$J120,AI119&lt;=$L120),AI119+$M120,AI119)))</f>
      </c>
      <c r="AJ120">
        <f>IF(OR(AJ119="",$K120=0),AJ119,IF(AJ119=$I120,$J120,IF(AND(AJ119&gt;=$J120,AJ119&lt;=$L120),AJ119+$M120,AJ119)))</f>
      </c>
      <c r="AK120">
        <f>IF(OR(AK119="",$K120=0),AK119,IF(AK119=$I120,$J120,IF(AND(AK119&gt;=$J120,AK119&lt;=$L120),AK119+$M120,AK119)))</f>
      </c>
      <c r="AL120">
        <f>IF(OR(AL119="",$K120=0),AL119,IF(AL119=$I120,$J120,IF(AND(AL119&gt;=$J120,AL119&lt;=$L120),AL119+$M120,AL119)))</f>
      </c>
      <c r="AM120">
        <f>IF(OR(AM119="",$K120=0),AM119,IF(AM119=$I120,$J120,IF(AND(AM119&gt;=$J120,AM119&lt;=$L120),AM119+$M120,AM119)))</f>
      </c>
      <c r="AN120">
        <f>IF(OR(AN119="",$K120=0),AN119,IF(AN119=$I120,$J120,IF(AND(AN119&gt;=$J120,AN119&lt;=$L120),AN119+$M120,AN119)))</f>
      </c>
      <c r="AO120">
        <f>IF(OR(AO119="",$K120=0),AO119,IF(AO119=$I120,$J120,IF(AND(AO119&gt;=$J120,AO119&lt;=$L120),AO119+$M120,AO119)))</f>
      </c>
      <c r="AP120">
        <f>IF(OR(AP119="",$K120=0),AP119,IF(AP119=$I120,$J120,IF(AND(AP119&gt;=$J120,AP119&lt;=$L120),AP119+$M120,AP119)))</f>
      </c>
      <c r="AQ120">
        <f>IF(OR(AQ119="",$K120=0),AQ119,IF(AQ119=$I120,$J120,IF(AND(AQ119&gt;=$J120,AQ119&lt;=$L120),AQ119+$M120,AQ119)))</f>
      </c>
      <c r="AR120">
        <f>IF(OR(AR119="",$K120=0),AR119,IF(AR119=$I120,$J120,IF(AND(AR119&gt;=$J120,AR119&lt;=$L120),AR119+$M120,AR119)))</f>
      </c>
      <c r="AS120">
        <f>IF(OR(AS119="",$K120=0),AS119,IF(AS119=$I120,$J120,IF(AND(AS119&gt;=$J120,AS119&lt;=$L120),AS119+$M120,AS119)))</f>
      </c>
      <c r="AT120">
        <f>IF(OR(AT119="",$K120=0),AT119,IF(AT119=$I120,$J120,IF(AND(AT119&gt;=$J120,AT119&lt;=$L120),AT119+$M120,AT119)))</f>
      </c>
      <c r="AU120">
        <f>IF(OR(AU119="",$K120=0),AU119,IF(AU119=$I120,$J120,IF(AND(AU119&gt;=$J120,AU119&lt;=$L120),AU119+$M120,AU119)))</f>
      </c>
      <c r="AV120">
        <f>IF(OR(AV119="",$K120=0),AV119,IF(AV119=$I120,$J120,IF(AND(AV119&gt;=$J120,AV119&lt;=$L120),AV119+$M120,AV119)))</f>
      </c>
      <c r="AW120">
        <f>IF(OR(AW119="",$K120=0),AW119,IF(AW119=$I120,$J120,IF(AND(AW119&gt;=$J120,AW119&lt;=$L120),AW119+$M120,AW119)))</f>
      </c>
      <c r="AX120">
        <f>IF(OR(AX119="",$K120=0),AX119,IF(AX119=$I120,$J120,IF(AND(AX119&gt;=$J120,AX119&lt;=$L120),AX119+$M120,AX119)))</f>
      </c>
      <c r="AY120">
        <f>IF(OR(AY119="",$K120=0),AY119,IF(AY119=$I120,$J120,IF(AND(AY119&gt;=$J120,AY119&lt;=$L120),AY119+$M120,AY119)))</f>
      </c>
      <c r="AZ120">
        <f>IF(OR(AZ119="",$K120=0),AZ119,IF(AZ119=$I120,$J120,IF(AND(AZ119&gt;=$J120,AZ119&lt;=$L120),AZ119+$M120,AZ119)))</f>
      </c>
      <c r="BA120">
        <f>IF(OR(BA119="",$K120=0),BA119,IF(BA119=$I120,$J120,IF(AND(BA119&gt;=$J120,BA119&lt;=$L120),BA119+$M120,BA119)))</f>
      </c>
    </row>
    <row r="121" ht="20" customHeight="1">
      <c r="A121" s="9">
        <v>116</v>
      </c>
      <c r="B121" s="25"/>
      <c r="C121" s="26"/>
      <c r="D121" s="26"/>
      <c r="E121" s="26"/>
      <c r="F121" s="26"/>
      <c r="G121" s="27">
        <f>IF(AND($C121="",$D121=""),"",IF(OR($C121="",$D121=""),"Type both players",IF(OR($I121="",$J121=""),"A name is not on the Players tab",IF($C121=$D121,"The same player twice",IF($I121&lt;$J121,"Challenges go up the ladder, so nothing moved",IF($I121-$J121&gt;Settings!$C$5,"More than "&amp;Settings!$C$5&amp;" places up, so nothing moved",IF($E121="","To play",IF($E121="Defender",$D121&amp;" stays at "&amp;$J121,IF((Settings!$C$6="Swap places"),$C121&amp;" and "&amp;$D121&amp;" swap places",$C121&amp;" moves up to "&amp;$J121)))))))))</f>
      </c>
      <c r="I121">
        <f>IF($C121="","",IFERROR(INDEX($N$120:$BA$120,1,MATCH($C121,Players!$B$6:$B$45,0)),""))</f>
      </c>
      <c r="J121">
        <f>IF($D121="","",IFERROR(INDEX($N$120:$BA$120,1,MATCH($D121,Players!$B$6:$B$45,0)),""))</f>
      </c>
      <c r="K121">
        <f>IF(AND($E121="Challenger",ISNUMBER($I121),ISNUMBER($J121),$C121&lt;&gt;$D121),IF(AND($I121&gt;$J121,$I121-$J121&lt;=Settings!$C$5),1,0),0)</f>
      </c>
      <c r="L121">
        <f>IF($K121=0,"",IF((Settings!$C$6="Swap places"),$J121,$I121-1))</f>
      </c>
      <c r="M121">
        <f>IF($K121=0,"",IF((Settings!$C$6="Swap places"),$I121-$J121,1))</f>
      </c>
      <c r="N121">
        <f>IF(OR(N120="",$K121=0),N120,IF(N120=$I121,$J121,IF(AND(N120&gt;=$J121,N120&lt;=$L121),N120+$M121,N120)))</f>
      </c>
      <c r="O121">
        <f>IF(OR(O120="",$K121=0),O120,IF(O120=$I121,$J121,IF(AND(O120&gt;=$J121,O120&lt;=$L121),O120+$M121,O120)))</f>
      </c>
      <c r="P121">
        <f>IF(OR(P120="",$K121=0),P120,IF(P120=$I121,$J121,IF(AND(P120&gt;=$J121,P120&lt;=$L121),P120+$M121,P120)))</f>
      </c>
      <c r="Q121">
        <f>IF(OR(Q120="",$K121=0),Q120,IF(Q120=$I121,$J121,IF(AND(Q120&gt;=$J121,Q120&lt;=$L121),Q120+$M121,Q120)))</f>
      </c>
      <c r="R121">
        <f>IF(OR(R120="",$K121=0),R120,IF(R120=$I121,$J121,IF(AND(R120&gt;=$J121,R120&lt;=$L121),R120+$M121,R120)))</f>
      </c>
      <c r="S121">
        <f>IF(OR(S120="",$K121=0),S120,IF(S120=$I121,$J121,IF(AND(S120&gt;=$J121,S120&lt;=$L121),S120+$M121,S120)))</f>
      </c>
      <c r="T121">
        <f>IF(OR(T120="",$K121=0),T120,IF(T120=$I121,$J121,IF(AND(T120&gt;=$J121,T120&lt;=$L121),T120+$M121,T120)))</f>
      </c>
      <c r="U121">
        <f>IF(OR(U120="",$K121=0),U120,IF(U120=$I121,$J121,IF(AND(U120&gt;=$J121,U120&lt;=$L121),U120+$M121,U120)))</f>
      </c>
      <c r="V121">
        <f>IF(OR(V120="",$K121=0),V120,IF(V120=$I121,$J121,IF(AND(V120&gt;=$J121,V120&lt;=$L121),V120+$M121,V120)))</f>
      </c>
      <c r="W121">
        <f>IF(OR(W120="",$K121=0),W120,IF(W120=$I121,$J121,IF(AND(W120&gt;=$J121,W120&lt;=$L121),W120+$M121,W120)))</f>
      </c>
      <c r="X121">
        <f>IF(OR(X120="",$K121=0),X120,IF(X120=$I121,$J121,IF(AND(X120&gt;=$J121,X120&lt;=$L121),X120+$M121,X120)))</f>
      </c>
      <c r="Y121">
        <f>IF(OR(Y120="",$K121=0),Y120,IF(Y120=$I121,$J121,IF(AND(Y120&gt;=$J121,Y120&lt;=$L121),Y120+$M121,Y120)))</f>
      </c>
      <c r="Z121">
        <f>IF(OR(Z120="",$K121=0),Z120,IF(Z120=$I121,$J121,IF(AND(Z120&gt;=$J121,Z120&lt;=$L121),Z120+$M121,Z120)))</f>
      </c>
      <c r="AA121">
        <f>IF(OR(AA120="",$K121=0),AA120,IF(AA120=$I121,$J121,IF(AND(AA120&gt;=$J121,AA120&lt;=$L121),AA120+$M121,AA120)))</f>
      </c>
      <c r="AB121">
        <f>IF(OR(AB120="",$K121=0),AB120,IF(AB120=$I121,$J121,IF(AND(AB120&gt;=$J121,AB120&lt;=$L121),AB120+$M121,AB120)))</f>
      </c>
      <c r="AC121">
        <f>IF(OR(AC120="",$K121=0),AC120,IF(AC120=$I121,$J121,IF(AND(AC120&gt;=$J121,AC120&lt;=$L121),AC120+$M121,AC120)))</f>
      </c>
      <c r="AD121">
        <f>IF(OR(AD120="",$K121=0),AD120,IF(AD120=$I121,$J121,IF(AND(AD120&gt;=$J121,AD120&lt;=$L121),AD120+$M121,AD120)))</f>
      </c>
      <c r="AE121">
        <f>IF(OR(AE120="",$K121=0),AE120,IF(AE120=$I121,$J121,IF(AND(AE120&gt;=$J121,AE120&lt;=$L121),AE120+$M121,AE120)))</f>
      </c>
      <c r="AF121">
        <f>IF(OR(AF120="",$K121=0),AF120,IF(AF120=$I121,$J121,IF(AND(AF120&gt;=$J121,AF120&lt;=$L121),AF120+$M121,AF120)))</f>
      </c>
      <c r="AG121">
        <f>IF(OR(AG120="",$K121=0),AG120,IF(AG120=$I121,$J121,IF(AND(AG120&gt;=$J121,AG120&lt;=$L121),AG120+$M121,AG120)))</f>
      </c>
      <c r="AH121">
        <f>IF(OR(AH120="",$K121=0),AH120,IF(AH120=$I121,$J121,IF(AND(AH120&gt;=$J121,AH120&lt;=$L121),AH120+$M121,AH120)))</f>
      </c>
      <c r="AI121">
        <f>IF(OR(AI120="",$K121=0),AI120,IF(AI120=$I121,$J121,IF(AND(AI120&gt;=$J121,AI120&lt;=$L121),AI120+$M121,AI120)))</f>
      </c>
      <c r="AJ121">
        <f>IF(OR(AJ120="",$K121=0),AJ120,IF(AJ120=$I121,$J121,IF(AND(AJ120&gt;=$J121,AJ120&lt;=$L121),AJ120+$M121,AJ120)))</f>
      </c>
      <c r="AK121">
        <f>IF(OR(AK120="",$K121=0),AK120,IF(AK120=$I121,$J121,IF(AND(AK120&gt;=$J121,AK120&lt;=$L121),AK120+$M121,AK120)))</f>
      </c>
      <c r="AL121">
        <f>IF(OR(AL120="",$K121=0),AL120,IF(AL120=$I121,$J121,IF(AND(AL120&gt;=$J121,AL120&lt;=$L121),AL120+$M121,AL120)))</f>
      </c>
      <c r="AM121">
        <f>IF(OR(AM120="",$K121=0),AM120,IF(AM120=$I121,$J121,IF(AND(AM120&gt;=$J121,AM120&lt;=$L121),AM120+$M121,AM120)))</f>
      </c>
      <c r="AN121">
        <f>IF(OR(AN120="",$K121=0),AN120,IF(AN120=$I121,$J121,IF(AND(AN120&gt;=$J121,AN120&lt;=$L121),AN120+$M121,AN120)))</f>
      </c>
      <c r="AO121">
        <f>IF(OR(AO120="",$K121=0),AO120,IF(AO120=$I121,$J121,IF(AND(AO120&gt;=$J121,AO120&lt;=$L121),AO120+$M121,AO120)))</f>
      </c>
      <c r="AP121">
        <f>IF(OR(AP120="",$K121=0),AP120,IF(AP120=$I121,$J121,IF(AND(AP120&gt;=$J121,AP120&lt;=$L121),AP120+$M121,AP120)))</f>
      </c>
      <c r="AQ121">
        <f>IF(OR(AQ120="",$K121=0),AQ120,IF(AQ120=$I121,$J121,IF(AND(AQ120&gt;=$J121,AQ120&lt;=$L121),AQ120+$M121,AQ120)))</f>
      </c>
      <c r="AR121">
        <f>IF(OR(AR120="",$K121=0),AR120,IF(AR120=$I121,$J121,IF(AND(AR120&gt;=$J121,AR120&lt;=$L121),AR120+$M121,AR120)))</f>
      </c>
      <c r="AS121">
        <f>IF(OR(AS120="",$K121=0),AS120,IF(AS120=$I121,$J121,IF(AND(AS120&gt;=$J121,AS120&lt;=$L121),AS120+$M121,AS120)))</f>
      </c>
      <c r="AT121">
        <f>IF(OR(AT120="",$K121=0),AT120,IF(AT120=$I121,$J121,IF(AND(AT120&gt;=$J121,AT120&lt;=$L121),AT120+$M121,AT120)))</f>
      </c>
      <c r="AU121">
        <f>IF(OR(AU120="",$K121=0),AU120,IF(AU120=$I121,$J121,IF(AND(AU120&gt;=$J121,AU120&lt;=$L121),AU120+$M121,AU120)))</f>
      </c>
      <c r="AV121">
        <f>IF(OR(AV120="",$K121=0),AV120,IF(AV120=$I121,$J121,IF(AND(AV120&gt;=$J121,AV120&lt;=$L121),AV120+$M121,AV120)))</f>
      </c>
      <c r="AW121">
        <f>IF(OR(AW120="",$K121=0),AW120,IF(AW120=$I121,$J121,IF(AND(AW120&gt;=$J121,AW120&lt;=$L121),AW120+$M121,AW120)))</f>
      </c>
      <c r="AX121">
        <f>IF(OR(AX120="",$K121=0),AX120,IF(AX120=$I121,$J121,IF(AND(AX120&gt;=$J121,AX120&lt;=$L121),AX120+$M121,AX120)))</f>
      </c>
      <c r="AY121">
        <f>IF(OR(AY120="",$K121=0),AY120,IF(AY120=$I121,$J121,IF(AND(AY120&gt;=$J121,AY120&lt;=$L121),AY120+$M121,AY120)))</f>
      </c>
      <c r="AZ121">
        <f>IF(OR(AZ120="",$K121=0),AZ120,IF(AZ120=$I121,$J121,IF(AND(AZ120&gt;=$J121,AZ120&lt;=$L121),AZ120+$M121,AZ120)))</f>
      </c>
      <c r="BA121">
        <f>IF(OR(BA120="",$K121=0),BA120,IF(BA120=$I121,$J121,IF(AND(BA120&gt;=$J121,BA120&lt;=$L121),BA120+$M121,BA120)))</f>
      </c>
    </row>
    <row r="122" ht="20" customHeight="1">
      <c r="A122" s="9">
        <v>117</v>
      </c>
      <c r="B122" s="25"/>
      <c r="C122" s="26"/>
      <c r="D122" s="26"/>
      <c r="E122" s="26"/>
      <c r="F122" s="26"/>
      <c r="G122" s="27">
        <f>IF(AND($C122="",$D122=""),"",IF(OR($C122="",$D122=""),"Type both players",IF(OR($I122="",$J122=""),"A name is not on the Players tab",IF($C122=$D122,"The same player twice",IF($I122&lt;$J122,"Challenges go up the ladder, so nothing moved",IF($I122-$J122&gt;Settings!$C$5,"More than "&amp;Settings!$C$5&amp;" places up, so nothing moved",IF($E122="","To play",IF($E122="Defender",$D122&amp;" stays at "&amp;$J122,IF((Settings!$C$6="Swap places"),$C122&amp;" and "&amp;$D122&amp;" swap places",$C122&amp;" moves up to "&amp;$J122)))))))))</f>
      </c>
      <c r="I122">
        <f>IF($C122="","",IFERROR(INDEX($N$121:$BA$121,1,MATCH($C122,Players!$B$6:$B$45,0)),""))</f>
      </c>
      <c r="J122">
        <f>IF($D122="","",IFERROR(INDEX($N$121:$BA$121,1,MATCH($D122,Players!$B$6:$B$45,0)),""))</f>
      </c>
      <c r="K122">
        <f>IF(AND($E122="Challenger",ISNUMBER($I122),ISNUMBER($J122),$C122&lt;&gt;$D122),IF(AND($I122&gt;$J122,$I122-$J122&lt;=Settings!$C$5),1,0),0)</f>
      </c>
      <c r="L122">
        <f>IF($K122=0,"",IF((Settings!$C$6="Swap places"),$J122,$I122-1))</f>
      </c>
      <c r="M122">
        <f>IF($K122=0,"",IF((Settings!$C$6="Swap places"),$I122-$J122,1))</f>
      </c>
      <c r="N122">
        <f>IF(OR(N121="",$K122=0),N121,IF(N121=$I122,$J122,IF(AND(N121&gt;=$J122,N121&lt;=$L122),N121+$M122,N121)))</f>
      </c>
      <c r="O122">
        <f>IF(OR(O121="",$K122=0),O121,IF(O121=$I122,$J122,IF(AND(O121&gt;=$J122,O121&lt;=$L122),O121+$M122,O121)))</f>
      </c>
      <c r="P122">
        <f>IF(OR(P121="",$K122=0),P121,IF(P121=$I122,$J122,IF(AND(P121&gt;=$J122,P121&lt;=$L122),P121+$M122,P121)))</f>
      </c>
      <c r="Q122">
        <f>IF(OR(Q121="",$K122=0),Q121,IF(Q121=$I122,$J122,IF(AND(Q121&gt;=$J122,Q121&lt;=$L122),Q121+$M122,Q121)))</f>
      </c>
      <c r="R122">
        <f>IF(OR(R121="",$K122=0),R121,IF(R121=$I122,$J122,IF(AND(R121&gt;=$J122,R121&lt;=$L122),R121+$M122,R121)))</f>
      </c>
      <c r="S122">
        <f>IF(OR(S121="",$K122=0),S121,IF(S121=$I122,$J122,IF(AND(S121&gt;=$J122,S121&lt;=$L122),S121+$M122,S121)))</f>
      </c>
      <c r="T122">
        <f>IF(OR(T121="",$K122=0),T121,IF(T121=$I122,$J122,IF(AND(T121&gt;=$J122,T121&lt;=$L122),T121+$M122,T121)))</f>
      </c>
      <c r="U122">
        <f>IF(OR(U121="",$K122=0),U121,IF(U121=$I122,$J122,IF(AND(U121&gt;=$J122,U121&lt;=$L122),U121+$M122,U121)))</f>
      </c>
      <c r="V122">
        <f>IF(OR(V121="",$K122=0),V121,IF(V121=$I122,$J122,IF(AND(V121&gt;=$J122,V121&lt;=$L122),V121+$M122,V121)))</f>
      </c>
      <c r="W122">
        <f>IF(OR(W121="",$K122=0),W121,IF(W121=$I122,$J122,IF(AND(W121&gt;=$J122,W121&lt;=$L122),W121+$M122,W121)))</f>
      </c>
      <c r="X122">
        <f>IF(OR(X121="",$K122=0),X121,IF(X121=$I122,$J122,IF(AND(X121&gt;=$J122,X121&lt;=$L122),X121+$M122,X121)))</f>
      </c>
      <c r="Y122">
        <f>IF(OR(Y121="",$K122=0),Y121,IF(Y121=$I122,$J122,IF(AND(Y121&gt;=$J122,Y121&lt;=$L122),Y121+$M122,Y121)))</f>
      </c>
      <c r="Z122">
        <f>IF(OR(Z121="",$K122=0),Z121,IF(Z121=$I122,$J122,IF(AND(Z121&gt;=$J122,Z121&lt;=$L122),Z121+$M122,Z121)))</f>
      </c>
      <c r="AA122">
        <f>IF(OR(AA121="",$K122=0),AA121,IF(AA121=$I122,$J122,IF(AND(AA121&gt;=$J122,AA121&lt;=$L122),AA121+$M122,AA121)))</f>
      </c>
      <c r="AB122">
        <f>IF(OR(AB121="",$K122=0),AB121,IF(AB121=$I122,$J122,IF(AND(AB121&gt;=$J122,AB121&lt;=$L122),AB121+$M122,AB121)))</f>
      </c>
      <c r="AC122">
        <f>IF(OR(AC121="",$K122=0),AC121,IF(AC121=$I122,$J122,IF(AND(AC121&gt;=$J122,AC121&lt;=$L122),AC121+$M122,AC121)))</f>
      </c>
      <c r="AD122">
        <f>IF(OR(AD121="",$K122=0),AD121,IF(AD121=$I122,$J122,IF(AND(AD121&gt;=$J122,AD121&lt;=$L122),AD121+$M122,AD121)))</f>
      </c>
      <c r="AE122">
        <f>IF(OR(AE121="",$K122=0),AE121,IF(AE121=$I122,$J122,IF(AND(AE121&gt;=$J122,AE121&lt;=$L122),AE121+$M122,AE121)))</f>
      </c>
      <c r="AF122">
        <f>IF(OR(AF121="",$K122=0),AF121,IF(AF121=$I122,$J122,IF(AND(AF121&gt;=$J122,AF121&lt;=$L122),AF121+$M122,AF121)))</f>
      </c>
      <c r="AG122">
        <f>IF(OR(AG121="",$K122=0),AG121,IF(AG121=$I122,$J122,IF(AND(AG121&gt;=$J122,AG121&lt;=$L122),AG121+$M122,AG121)))</f>
      </c>
      <c r="AH122">
        <f>IF(OR(AH121="",$K122=0),AH121,IF(AH121=$I122,$J122,IF(AND(AH121&gt;=$J122,AH121&lt;=$L122),AH121+$M122,AH121)))</f>
      </c>
      <c r="AI122">
        <f>IF(OR(AI121="",$K122=0),AI121,IF(AI121=$I122,$J122,IF(AND(AI121&gt;=$J122,AI121&lt;=$L122),AI121+$M122,AI121)))</f>
      </c>
      <c r="AJ122">
        <f>IF(OR(AJ121="",$K122=0),AJ121,IF(AJ121=$I122,$J122,IF(AND(AJ121&gt;=$J122,AJ121&lt;=$L122),AJ121+$M122,AJ121)))</f>
      </c>
      <c r="AK122">
        <f>IF(OR(AK121="",$K122=0),AK121,IF(AK121=$I122,$J122,IF(AND(AK121&gt;=$J122,AK121&lt;=$L122),AK121+$M122,AK121)))</f>
      </c>
      <c r="AL122">
        <f>IF(OR(AL121="",$K122=0),AL121,IF(AL121=$I122,$J122,IF(AND(AL121&gt;=$J122,AL121&lt;=$L122),AL121+$M122,AL121)))</f>
      </c>
      <c r="AM122">
        <f>IF(OR(AM121="",$K122=0),AM121,IF(AM121=$I122,$J122,IF(AND(AM121&gt;=$J122,AM121&lt;=$L122),AM121+$M122,AM121)))</f>
      </c>
      <c r="AN122">
        <f>IF(OR(AN121="",$K122=0),AN121,IF(AN121=$I122,$J122,IF(AND(AN121&gt;=$J122,AN121&lt;=$L122),AN121+$M122,AN121)))</f>
      </c>
      <c r="AO122">
        <f>IF(OR(AO121="",$K122=0),AO121,IF(AO121=$I122,$J122,IF(AND(AO121&gt;=$J122,AO121&lt;=$L122),AO121+$M122,AO121)))</f>
      </c>
      <c r="AP122">
        <f>IF(OR(AP121="",$K122=0),AP121,IF(AP121=$I122,$J122,IF(AND(AP121&gt;=$J122,AP121&lt;=$L122),AP121+$M122,AP121)))</f>
      </c>
      <c r="AQ122">
        <f>IF(OR(AQ121="",$K122=0),AQ121,IF(AQ121=$I122,$J122,IF(AND(AQ121&gt;=$J122,AQ121&lt;=$L122),AQ121+$M122,AQ121)))</f>
      </c>
      <c r="AR122">
        <f>IF(OR(AR121="",$K122=0),AR121,IF(AR121=$I122,$J122,IF(AND(AR121&gt;=$J122,AR121&lt;=$L122),AR121+$M122,AR121)))</f>
      </c>
      <c r="AS122">
        <f>IF(OR(AS121="",$K122=0),AS121,IF(AS121=$I122,$J122,IF(AND(AS121&gt;=$J122,AS121&lt;=$L122),AS121+$M122,AS121)))</f>
      </c>
      <c r="AT122">
        <f>IF(OR(AT121="",$K122=0),AT121,IF(AT121=$I122,$J122,IF(AND(AT121&gt;=$J122,AT121&lt;=$L122),AT121+$M122,AT121)))</f>
      </c>
      <c r="AU122">
        <f>IF(OR(AU121="",$K122=0),AU121,IF(AU121=$I122,$J122,IF(AND(AU121&gt;=$J122,AU121&lt;=$L122),AU121+$M122,AU121)))</f>
      </c>
      <c r="AV122">
        <f>IF(OR(AV121="",$K122=0),AV121,IF(AV121=$I122,$J122,IF(AND(AV121&gt;=$J122,AV121&lt;=$L122),AV121+$M122,AV121)))</f>
      </c>
      <c r="AW122">
        <f>IF(OR(AW121="",$K122=0),AW121,IF(AW121=$I122,$J122,IF(AND(AW121&gt;=$J122,AW121&lt;=$L122),AW121+$M122,AW121)))</f>
      </c>
      <c r="AX122">
        <f>IF(OR(AX121="",$K122=0),AX121,IF(AX121=$I122,$J122,IF(AND(AX121&gt;=$J122,AX121&lt;=$L122),AX121+$M122,AX121)))</f>
      </c>
      <c r="AY122">
        <f>IF(OR(AY121="",$K122=0),AY121,IF(AY121=$I122,$J122,IF(AND(AY121&gt;=$J122,AY121&lt;=$L122),AY121+$M122,AY121)))</f>
      </c>
      <c r="AZ122">
        <f>IF(OR(AZ121="",$K122=0),AZ121,IF(AZ121=$I122,$J122,IF(AND(AZ121&gt;=$J122,AZ121&lt;=$L122),AZ121+$M122,AZ121)))</f>
      </c>
      <c r="BA122">
        <f>IF(OR(BA121="",$K122=0),BA121,IF(BA121=$I122,$J122,IF(AND(BA121&gt;=$J122,BA121&lt;=$L122),BA121+$M122,BA121)))</f>
      </c>
    </row>
    <row r="123" ht="20" customHeight="1">
      <c r="A123" s="9">
        <v>118</v>
      </c>
      <c r="B123" s="25"/>
      <c r="C123" s="26"/>
      <c r="D123" s="26"/>
      <c r="E123" s="26"/>
      <c r="F123" s="26"/>
      <c r="G123" s="27">
        <f>IF(AND($C123="",$D123=""),"",IF(OR($C123="",$D123=""),"Type both players",IF(OR($I123="",$J123=""),"A name is not on the Players tab",IF($C123=$D123,"The same player twice",IF($I123&lt;$J123,"Challenges go up the ladder, so nothing moved",IF($I123-$J123&gt;Settings!$C$5,"More than "&amp;Settings!$C$5&amp;" places up, so nothing moved",IF($E123="","To play",IF($E123="Defender",$D123&amp;" stays at "&amp;$J123,IF((Settings!$C$6="Swap places"),$C123&amp;" and "&amp;$D123&amp;" swap places",$C123&amp;" moves up to "&amp;$J123)))))))))</f>
      </c>
      <c r="I123">
        <f>IF($C123="","",IFERROR(INDEX($N$122:$BA$122,1,MATCH($C123,Players!$B$6:$B$45,0)),""))</f>
      </c>
      <c r="J123">
        <f>IF($D123="","",IFERROR(INDEX($N$122:$BA$122,1,MATCH($D123,Players!$B$6:$B$45,0)),""))</f>
      </c>
      <c r="K123">
        <f>IF(AND($E123="Challenger",ISNUMBER($I123),ISNUMBER($J123),$C123&lt;&gt;$D123),IF(AND($I123&gt;$J123,$I123-$J123&lt;=Settings!$C$5),1,0),0)</f>
      </c>
      <c r="L123">
        <f>IF($K123=0,"",IF((Settings!$C$6="Swap places"),$J123,$I123-1))</f>
      </c>
      <c r="M123">
        <f>IF($K123=0,"",IF((Settings!$C$6="Swap places"),$I123-$J123,1))</f>
      </c>
      <c r="N123">
        <f>IF(OR(N122="",$K123=0),N122,IF(N122=$I123,$J123,IF(AND(N122&gt;=$J123,N122&lt;=$L123),N122+$M123,N122)))</f>
      </c>
      <c r="O123">
        <f>IF(OR(O122="",$K123=0),O122,IF(O122=$I123,$J123,IF(AND(O122&gt;=$J123,O122&lt;=$L123),O122+$M123,O122)))</f>
      </c>
      <c r="P123">
        <f>IF(OR(P122="",$K123=0),P122,IF(P122=$I123,$J123,IF(AND(P122&gt;=$J123,P122&lt;=$L123),P122+$M123,P122)))</f>
      </c>
      <c r="Q123">
        <f>IF(OR(Q122="",$K123=0),Q122,IF(Q122=$I123,$J123,IF(AND(Q122&gt;=$J123,Q122&lt;=$L123),Q122+$M123,Q122)))</f>
      </c>
      <c r="R123">
        <f>IF(OR(R122="",$K123=0),R122,IF(R122=$I123,$J123,IF(AND(R122&gt;=$J123,R122&lt;=$L123),R122+$M123,R122)))</f>
      </c>
      <c r="S123">
        <f>IF(OR(S122="",$K123=0),S122,IF(S122=$I123,$J123,IF(AND(S122&gt;=$J123,S122&lt;=$L123),S122+$M123,S122)))</f>
      </c>
      <c r="T123">
        <f>IF(OR(T122="",$K123=0),T122,IF(T122=$I123,$J123,IF(AND(T122&gt;=$J123,T122&lt;=$L123),T122+$M123,T122)))</f>
      </c>
      <c r="U123">
        <f>IF(OR(U122="",$K123=0),U122,IF(U122=$I123,$J123,IF(AND(U122&gt;=$J123,U122&lt;=$L123),U122+$M123,U122)))</f>
      </c>
      <c r="V123">
        <f>IF(OR(V122="",$K123=0),V122,IF(V122=$I123,$J123,IF(AND(V122&gt;=$J123,V122&lt;=$L123),V122+$M123,V122)))</f>
      </c>
      <c r="W123">
        <f>IF(OR(W122="",$K123=0),W122,IF(W122=$I123,$J123,IF(AND(W122&gt;=$J123,W122&lt;=$L123),W122+$M123,W122)))</f>
      </c>
      <c r="X123">
        <f>IF(OR(X122="",$K123=0),X122,IF(X122=$I123,$J123,IF(AND(X122&gt;=$J123,X122&lt;=$L123),X122+$M123,X122)))</f>
      </c>
      <c r="Y123">
        <f>IF(OR(Y122="",$K123=0),Y122,IF(Y122=$I123,$J123,IF(AND(Y122&gt;=$J123,Y122&lt;=$L123),Y122+$M123,Y122)))</f>
      </c>
      <c r="Z123">
        <f>IF(OR(Z122="",$K123=0),Z122,IF(Z122=$I123,$J123,IF(AND(Z122&gt;=$J123,Z122&lt;=$L123),Z122+$M123,Z122)))</f>
      </c>
      <c r="AA123">
        <f>IF(OR(AA122="",$K123=0),AA122,IF(AA122=$I123,$J123,IF(AND(AA122&gt;=$J123,AA122&lt;=$L123),AA122+$M123,AA122)))</f>
      </c>
      <c r="AB123">
        <f>IF(OR(AB122="",$K123=0),AB122,IF(AB122=$I123,$J123,IF(AND(AB122&gt;=$J123,AB122&lt;=$L123),AB122+$M123,AB122)))</f>
      </c>
      <c r="AC123">
        <f>IF(OR(AC122="",$K123=0),AC122,IF(AC122=$I123,$J123,IF(AND(AC122&gt;=$J123,AC122&lt;=$L123),AC122+$M123,AC122)))</f>
      </c>
      <c r="AD123">
        <f>IF(OR(AD122="",$K123=0),AD122,IF(AD122=$I123,$J123,IF(AND(AD122&gt;=$J123,AD122&lt;=$L123),AD122+$M123,AD122)))</f>
      </c>
      <c r="AE123">
        <f>IF(OR(AE122="",$K123=0),AE122,IF(AE122=$I123,$J123,IF(AND(AE122&gt;=$J123,AE122&lt;=$L123),AE122+$M123,AE122)))</f>
      </c>
      <c r="AF123">
        <f>IF(OR(AF122="",$K123=0),AF122,IF(AF122=$I123,$J123,IF(AND(AF122&gt;=$J123,AF122&lt;=$L123),AF122+$M123,AF122)))</f>
      </c>
      <c r="AG123">
        <f>IF(OR(AG122="",$K123=0),AG122,IF(AG122=$I123,$J123,IF(AND(AG122&gt;=$J123,AG122&lt;=$L123),AG122+$M123,AG122)))</f>
      </c>
      <c r="AH123">
        <f>IF(OR(AH122="",$K123=0),AH122,IF(AH122=$I123,$J123,IF(AND(AH122&gt;=$J123,AH122&lt;=$L123),AH122+$M123,AH122)))</f>
      </c>
      <c r="AI123">
        <f>IF(OR(AI122="",$K123=0),AI122,IF(AI122=$I123,$J123,IF(AND(AI122&gt;=$J123,AI122&lt;=$L123),AI122+$M123,AI122)))</f>
      </c>
      <c r="AJ123">
        <f>IF(OR(AJ122="",$K123=0),AJ122,IF(AJ122=$I123,$J123,IF(AND(AJ122&gt;=$J123,AJ122&lt;=$L123),AJ122+$M123,AJ122)))</f>
      </c>
      <c r="AK123">
        <f>IF(OR(AK122="",$K123=0),AK122,IF(AK122=$I123,$J123,IF(AND(AK122&gt;=$J123,AK122&lt;=$L123),AK122+$M123,AK122)))</f>
      </c>
      <c r="AL123">
        <f>IF(OR(AL122="",$K123=0),AL122,IF(AL122=$I123,$J123,IF(AND(AL122&gt;=$J123,AL122&lt;=$L123),AL122+$M123,AL122)))</f>
      </c>
      <c r="AM123">
        <f>IF(OR(AM122="",$K123=0),AM122,IF(AM122=$I123,$J123,IF(AND(AM122&gt;=$J123,AM122&lt;=$L123),AM122+$M123,AM122)))</f>
      </c>
      <c r="AN123">
        <f>IF(OR(AN122="",$K123=0),AN122,IF(AN122=$I123,$J123,IF(AND(AN122&gt;=$J123,AN122&lt;=$L123),AN122+$M123,AN122)))</f>
      </c>
      <c r="AO123">
        <f>IF(OR(AO122="",$K123=0),AO122,IF(AO122=$I123,$J123,IF(AND(AO122&gt;=$J123,AO122&lt;=$L123),AO122+$M123,AO122)))</f>
      </c>
      <c r="AP123">
        <f>IF(OR(AP122="",$K123=0),AP122,IF(AP122=$I123,$J123,IF(AND(AP122&gt;=$J123,AP122&lt;=$L123),AP122+$M123,AP122)))</f>
      </c>
      <c r="AQ123">
        <f>IF(OR(AQ122="",$K123=0),AQ122,IF(AQ122=$I123,$J123,IF(AND(AQ122&gt;=$J123,AQ122&lt;=$L123),AQ122+$M123,AQ122)))</f>
      </c>
      <c r="AR123">
        <f>IF(OR(AR122="",$K123=0),AR122,IF(AR122=$I123,$J123,IF(AND(AR122&gt;=$J123,AR122&lt;=$L123),AR122+$M123,AR122)))</f>
      </c>
      <c r="AS123">
        <f>IF(OR(AS122="",$K123=0),AS122,IF(AS122=$I123,$J123,IF(AND(AS122&gt;=$J123,AS122&lt;=$L123),AS122+$M123,AS122)))</f>
      </c>
      <c r="AT123">
        <f>IF(OR(AT122="",$K123=0),AT122,IF(AT122=$I123,$J123,IF(AND(AT122&gt;=$J123,AT122&lt;=$L123),AT122+$M123,AT122)))</f>
      </c>
      <c r="AU123">
        <f>IF(OR(AU122="",$K123=0),AU122,IF(AU122=$I123,$J123,IF(AND(AU122&gt;=$J123,AU122&lt;=$L123),AU122+$M123,AU122)))</f>
      </c>
      <c r="AV123">
        <f>IF(OR(AV122="",$K123=0),AV122,IF(AV122=$I123,$J123,IF(AND(AV122&gt;=$J123,AV122&lt;=$L123),AV122+$M123,AV122)))</f>
      </c>
      <c r="AW123">
        <f>IF(OR(AW122="",$K123=0),AW122,IF(AW122=$I123,$J123,IF(AND(AW122&gt;=$J123,AW122&lt;=$L123),AW122+$M123,AW122)))</f>
      </c>
      <c r="AX123">
        <f>IF(OR(AX122="",$K123=0),AX122,IF(AX122=$I123,$J123,IF(AND(AX122&gt;=$J123,AX122&lt;=$L123),AX122+$M123,AX122)))</f>
      </c>
      <c r="AY123">
        <f>IF(OR(AY122="",$K123=0),AY122,IF(AY122=$I123,$J123,IF(AND(AY122&gt;=$J123,AY122&lt;=$L123),AY122+$M123,AY122)))</f>
      </c>
      <c r="AZ123">
        <f>IF(OR(AZ122="",$K123=0),AZ122,IF(AZ122=$I123,$J123,IF(AND(AZ122&gt;=$J123,AZ122&lt;=$L123),AZ122+$M123,AZ122)))</f>
      </c>
      <c r="BA123">
        <f>IF(OR(BA122="",$K123=0),BA122,IF(BA122=$I123,$J123,IF(AND(BA122&gt;=$J123,BA122&lt;=$L123),BA122+$M123,BA122)))</f>
      </c>
    </row>
    <row r="124" ht="20" customHeight="1">
      <c r="A124" s="9">
        <v>119</v>
      </c>
      <c r="B124" s="25"/>
      <c r="C124" s="26"/>
      <c r="D124" s="26"/>
      <c r="E124" s="26"/>
      <c r="F124" s="26"/>
      <c r="G124" s="27">
        <f>IF(AND($C124="",$D124=""),"",IF(OR($C124="",$D124=""),"Type both players",IF(OR($I124="",$J124=""),"A name is not on the Players tab",IF($C124=$D124,"The same player twice",IF($I124&lt;$J124,"Challenges go up the ladder, so nothing moved",IF($I124-$J124&gt;Settings!$C$5,"More than "&amp;Settings!$C$5&amp;" places up, so nothing moved",IF($E124="","To play",IF($E124="Defender",$D124&amp;" stays at "&amp;$J124,IF((Settings!$C$6="Swap places"),$C124&amp;" and "&amp;$D124&amp;" swap places",$C124&amp;" moves up to "&amp;$J124)))))))))</f>
      </c>
      <c r="I124">
        <f>IF($C124="","",IFERROR(INDEX($N$123:$BA$123,1,MATCH($C124,Players!$B$6:$B$45,0)),""))</f>
      </c>
      <c r="J124">
        <f>IF($D124="","",IFERROR(INDEX($N$123:$BA$123,1,MATCH($D124,Players!$B$6:$B$45,0)),""))</f>
      </c>
      <c r="K124">
        <f>IF(AND($E124="Challenger",ISNUMBER($I124),ISNUMBER($J124),$C124&lt;&gt;$D124),IF(AND($I124&gt;$J124,$I124-$J124&lt;=Settings!$C$5),1,0),0)</f>
      </c>
      <c r="L124">
        <f>IF($K124=0,"",IF((Settings!$C$6="Swap places"),$J124,$I124-1))</f>
      </c>
      <c r="M124">
        <f>IF($K124=0,"",IF((Settings!$C$6="Swap places"),$I124-$J124,1))</f>
      </c>
      <c r="N124">
        <f>IF(OR(N123="",$K124=0),N123,IF(N123=$I124,$J124,IF(AND(N123&gt;=$J124,N123&lt;=$L124),N123+$M124,N123)))</f>
      </c>
      <c r="O124">
        <f>IF(OR(O123="",$K124=0),O123,IF(O123=$I124,$J124,IF(AND(O123&gt;=$J124,O123&lt;=$L124),O123+$M124,O123)))</f>
      </c>
      <c r="P124">
        <f>IF(OR(P123="",$K124=0),P123,IF(P123=$I124,$J124,IF(AND(P123&gt;=$J124,P123&lt;=$L124),P123+$M124,P123)))</f>
      </c>
      <c r="Q124">
        <f>IF(OR(Q123="",$K124=0),Q123,IF(Q123=$I124,$J124,IF(AND(Q123&gt;=$J124,Q123&lt;=$L124),Q123+$M124,Q123)))</f>
      </c>
      <c r="R124">
        <f>IF(OR(R123="",$K124=0),R123,IF(R123=$I124,$J124,IF(AND(R123&gt;=$J124,R123&lt;=$L124),R123+$M124,R123)))</f>
      </c>
      <c r="S124">
        <f>IF(OR(S123="",$K124=0),S123,IF(S123=$I124,$J124,IF(AND(S123&gt;=$J124,S123&lt;=$L124),S123+$M124,S123)))</f>
      </c>
      <c r="T124">
        <f>IF(OR(T123="",$K124=0),T123,IF(T123=$I124,$J124,IF(AND(T123&gt;=$J124,T123&lt;=$L124),T123+$M124,T123)))</f>
      </c>
      <c r="U124">
        <f>IF(OR(U123="",$K124=0),U123,IF(U123=$I124,$J124,IF(AND(U123&gt;=$J124,U123&lt;=$L124),U123+$M124,U123)))</f>
      </c>
      <c r="V124">
        <f>IF(OR(V123="",$K124=0),V123,IF(V123=$I124,$J124,IF(AND(V123&gt;=$J124,V123&lt;=$L124),V123+$M124,V123)))</f>
      </c>
      <c r="W124">
        <f>IF(OR(W123="",$K124=0),W123,IF(W123=$I124,$J124,IF(AND(W123&gt;=$J124,W123&lt;=$L124),W123+$M124,W123)))</f>
      </c>
      <c r="X124">
        <f>IF(OR(X123="",$K124=0),X123,IF(X123=$I124,$J124,IF(AND(X123&gt;=$J124,X123&lt;=$L124),X123+$M124,X123)))</f>
      </c>
      <c r="Y124">
        <f>IF(OR(Y123="",$K124=0),Y123,IF(Y123=$I124,$J124,IF(AND(Y123&gt;=$J124,Y123&lt;=$L124),Y123+$M124,Y123)))</f>
      </c>
      <c r="Z124">
        <f>IF(OR(Z123="",$K124=0),Z123,IF(Z123=$I124,$J124,IF(AND(Z123&gt;=$J124,Z123&lt;=$L124),Z123+$M124,Z123)))</f>
      </c>
      <c r="AA124">
        <f>IF(OR(AA123="",$K124=0),AA123,IF(AA123=$I124,$J124,IF(AND(AA123&gt;=$J124,AA123&lt;=$L124),AA123+$M124,AA123)))</f>
      </c>
      <c r="AB124">
        <f>IF(OR(AB123="",$K124=0),AB123,IF(AB123=$I124,$J124,IF(AND(AB123&gt;=$J124,AB123&lt;=$L124),AB123+$M124,AB123)))</f>
      </c>
      <c r="AC124">
        <f>IF(OR(AC123="",$K124=0),AC123,IF(AC123=$I124,$J124,IF(AND(AC123&gt;=$J124,AC123&lt;=$L124),AC123+$M124,AC123)))</f>
      </c>
      <c r="AD124">
        <f>IF(OR(AD123="",$K124=0),AD123,IF(AD123=$I124,$J124,IF(AND(AD123&gt;=$J124,AD123&lt;=$L124),AD123+$M124,AD123)))</f>
      </c>
      <c r="AE124">
        <f>IF(OR(AE123="",$K124=0),AE123,IF(AE123=$I124,$J124,IF(AND(AE123&gt;=$J124,AE123&lt;=$L124),AE123+$M124,AE123)))</f>
      </c>
      <c r="AF124">
        <f>IF(OR(AF123="",$K124=0),AF123,IF(AF123=$I124,$J124,IF(AND(AF123&gt;=$J124,AF123&lt;=$L124),AF123+$M124,AF123)))</f>
      </c>
      <c r="AG124">
        <f>IF(OR(AG123="",$K124=0),AG123,IF(AG123=$I124,$J124,IF(AND(AG123&gt;=$J124,AG123&lt;=$L124),AG123+$M124,AG123)))</f>
      </c>
      <c r="AH124">
        <f>IF(OR(AH123="",$K124=0),AH123,IF(AH123=$I124,$J124,IF(AND(AH123&gt;=$J124,AH123&lt;=$L124),AH123+$M124,AH123)))</f>
      </c>
      <c r="AI124">
        <f>IF(OR(AI123="",$K124=0),AI123,IF(AI123=$I124,$J124,IF(AND(AI123&gt;=$J124,AI123&lt;=$L124),AI123+$M124,AI123)))</f>
      </c>
      <c r="AJ124">
        <f>IF(OR(AJ123="",$K124=0),AJ123,IF(AJ123=$I124,$J124,IF(AND(AJ123&gt;=$J124,AJ123&lt;=$L124),AJ123+$M124,AJ123)))</f>
      </c>
      <c r="AK124">
        <f>IF(OR(AK123="",$K124=0),AK123,IF(AK123=$I124,$J124,IF(AND(AK123&gt;=$J124,AK123&lt;=$L124),AK123+$M124,AK123)))</f>
      </c>
      <c r="AL124">
        <f>IF(OR(AL123="",$K124=0),AL123,IF(AL123=$I124,$J124,IF(AND(AL123&gt;=$J124,AL123&lt;=$L124),AL123+$M124,AL123)))</f>
      </c>
      <c r="AM124">
        <f>IF(OR(AM123="",$K124=0),AM123,IF(AM123=$I124,$J124,IF(AND(AM123&gt;=$J124,AM123&lt;=$L124),AM123+$M124,AM123)))</f>
      </c>
      <c r="AN124">
        <f>IF(OR(AN123="",$K124=0),AN123,IF(AN123=$I124,$J124,IF(AND(AN123&gt;=$J124,AN123&lt;=$L124),AN123+$M124,AN123)))</f>
      </c>
      <c r="AO124">
        <f>IF(OR(AO123="",$K124=0),AO123,IF(AO123=$I124,$J124,IF(AND(AO123&gt;=$J124,AO123&lt;=$L124),AO123+$M124,AO123)))</f>
      </c>
      <c r="AP124">
        <f>IF(OR(AP123="",$K124=0),AP123,IF(AP123=$I124,$J124,IF(AND(AP123&gt;=$J124,AP123&lt;=$L124),AP123+$M124,AP123)))</f>
      </c>
      <c r="AQ124">
        <f>IF(OR(AQ123="",$K124=0),AQ123,IF(AQ123=$I124,$J124,IF(AND(AQ123&gt;=$J124,AQ123&lt;=$L124),AQ123+$M124,AQ123)))</f>
      </c>
      <c r="AR124">
        <f>IF(OR(AR123="",$K124=0),AR123,IF(AR123=$I124,$J124,IF(AND(AR123&gt;=$J124,AR123&lt;=$L124),AR123+$M124,AR123)))</f>
      </c>
      <c r="AS124">
        <f>IF(OR(AS123="",$K124=0),AS123,IF(AS123=$I124,$J124,IF(AND(AS123&gt;=$J124,AS123&lt;=$L124),AS123+$M124,AS123)))</f>
      </c>
      <c r="AT124">
        <f>IF(OR(AT123="",$K124=0),AT123,IF(AT123=$I124,$J124,IF(AND(AT123&gt;=$J124,AT123&lt;=$L124),AT123+$M124,AT123)))</f>
      </c>
      <c r="AU124">
        <f>IF(OR(AU123="",$K124=0),AU123,IF(AU123=$I124,$J124,IF(AND(AU123&gt;=$J124,AU123&lt;=$L124),AU123+$M124,AU123)))</f>
      </c>
      <c r="AV124">
        <f>IF(OR(AV123="",$K124=0),AV123,IF(AV123=$I124,$J124,IF(AND(AV123&gt;=$J124,AV123&lt;=$L124),AV123+$M124,AV123)))</f>
      </c>
      <c r="AW124">
        <f>IF(OR(AW123="",$K124=0),AW123,IF(AW123=$I124,$J124,IF(AND(AW123&gt;=$J124,AW123&lt;=$L124),AW123+$M124,AW123)))</f>
      </c>
      <c r="AX124">
        <f>IF(OR(AX123="",$K124=0),AX123,IF(AX123=$I124,$J124,IF(AND(AX123&gt;=$J124,AX123&lt;=$L124),AX123+$M124,AX123)))</f>
      </c>
      <c r="AY124">
        <f>IF(OR(AY123="",$K124=0),AY123,IF(AY123=$I124,$J124,IF(AND(AY123&gt;=$J124,AY123&lt;=$L124),AY123+$M124,AY123)))</f>
      </c>
      <c r="AZ124">
        <f>IF(OR(AZ123="",$K124=0),AZ123,IF(AZ123=$I124,$J124,IF(AND(AZ123&gt;=$J124,AZ123&lt;=$L124),AZ123+$M124,AZ123)))</f>
      </c>
      <c r="BA124">
        <f>IF(OR(BA123="",$K124=0),BA123,IF(BA123=$I124,$J124,IF(AND(BA123&gt;=$J124,BA123&lt;=$L124),BA123+$M124,BA123)))</f>
      </c>
    </row>
    <row r="125" ht="20" customHeight="1">
      <c r="A125" s="9">
        <v>120</v>
      </c>
      <c r="B125" s="25"/>
      <c r="C125" s="26"/>
      <c r="D125" s="26"/>
      <c r="E125" s="26"/>
      <c r="F125" s="26"/>
      <c r="G125" s="27">
        <f>IF(AND($C125="",$D125=""),"",IF(OR($C125="",$D125=""),"Type both players",IF(OR($I125="",$J125=""),"A name is not on the Players tab",IF($C125=$D125,"The same player twice",IF($I125&lt;$J125,"Challenges go up the ladder, so nothing moved",IF($I125-$J125&gt;Settings!$C$5,"More than "&amp;Settings!$C$5&amp;" places up, so nothing moved",IF($E125="","To play",IF($E125="Defender",$D125&amp;" stays at "&amp;$J125,IF((Settings!$C$6="Swap places"),$C125&amp;" and "&amp;$D125&amp;" swap places",$C125&amp;" moves up to "&amp;$J125)))))))))</f>
      </c>
      <c r="I125">
        <f>IF($C125="","",IFERROR(INDEX($N$124:$BA$124,1,MATCH($C125,Players!$B$6:$B$45,0)),""))</f>
      </c>
      <c r="J125">
        <f>IF($D125="","",IFERROR(INDEX($N$124:$BA$124,1,MATCH($D125,Players!$B$6:$B$45,0)),""))</f>
      </c>
      <c r="K125">
        <f>IF(AND($E125="Challenger",ISNUMBER($I125),ISNUMBER($J125),$C125&lt;&gt;$D125),IF(AND($I125&gt;$J125,$I125-$J125&lt;=Settings!$C$5),1,0),0)</f>
      </c>
      <c r="L125">
        <f>IF($K125=0,"",IF((Settings!$C$6="Swap places"),$J125,$I125-1))</f>
      </c>
      <c r="M125">
        <f>IF($K125=0,"",IF((Settings!$C$6="Swap places"),$I125-$J125,1))</f>
      </c>
      <c r="N125">
        <f>IF(OR(N124="",$K125=0),N124,IF(N124=$I125,$J125,IF(AND(N124&gt;=$J125,N124&lt;=$L125),N124+$M125,N124)))</f>
      </c>
      <c r="O125">
        <f>IF(OR(O124="",$K125=0),O124,IF(O124=$I125,$J125,IF(AND(O124&gt;=$J125,O124&lt;=$L125),O124+$M125,O124)))</f>
      </c>
      <c r="P125">
        <f>IF(OR(P124="",$K125=0),P124,IF(P124=$I125,$J125,IF(AND(P124&gt;=$J125,P124&lt;=$L125),P124+$M125,P124)))</f>
      </c>
      <c r="Q125">
        <f>IF(OR(Q124="",$K125=0),Q124,IF(Q124=$I125,$J125,IF(AND(Q124&gt;=$J125,Q124&lt;=$L125),Q124+$M125,Q124)))</f>
      </c>
      <c r="R125">
        <f>IF(OR(R124="",$K125=0),R124,IF(R124=$I125,$J125,IF(AND(R124&gt;=$J125,R124&lt;=$L125),R124+$M125,R124)))</f>
      </c>
      <c r="S125">
        <f>IF(OR(S124="",$K125=0),S124,IF(S124=$I125,$J125,IF(AND(S124&gt;=$J125,S124&lt;=$L125),S124+$M125,S124)))</f>
      </c>
      <c r="T125">
        <f>IF(OR(T124="",$K125=0),T124,IF(T124=$I125,$J125,IF(AND(T124&gt;=$J125,T124&lt;=$L125),T124+$M125,T124)))</f>
      </c>
      <c r="U125">
        <f>IF(OR(U124="",$K125=0),U124,IF(U124=$I125,$J125,IF(AND(U124&gt;=$J125,U124&lt;=$L125),U124+$M125,U124)))</f>
      </c>
      <c r="V125">
        <f>IF(OR(V124="",$K125=0),V124,IF(V124=$I125,$J125,IF(AND(V124&gt;=$J125,V124&lt;=$L125),V124+$M125,V124)))</f>
      </c>
      <c r="W125">
        <f>IF(OR(W124="",$K125=0),W124,IF(W124=$I125,$J125,IF(AND(W124&gt;=$J125,W124&lt;=$L125),W124+$M125,W124)))</f>
      </c>
      <c r="X125">
        <f>IF(OR(X124="",$K125=0),X124,IF(X124=$I125,$J125,IF(AND(X124&gt;=$J125,X124&lt;=$L125),X124+$M125,X124)))</f>
      </c>
      <c r="Y125">
        <f>IF(OR(Y124="",$K125=0),Y124,IF(Y124=$I125,$J125,IF(AND(Y124&gt;=$J125,Y124&lt;=$L125),Y124+$M125,Y124)))</f>
      </c>
      <c r="Z125">
        <f>IF(OR(Z124="",$K125=0),Z124,IF(Z124=$I125,$J125,IF(AND(Z124&gt;=$J125,Z124&lt;=$L125),Z124+$M125,Z124)))</f>
      </c>
      <c r="AA125">
        <f>IF(OR(AA124="",$K125=0),AA124,IF(AA124=$I125,$J125,IF(AND(AA124&gt;=$J125,AA124&lt;=$L125),AA124+$M125,AA124)))</f>
      </c>
      <c r="AB125">
        <f>IF(OR(AB124="",$K125=0),AB124,IF(AB124=$I125,$J125,IF(AND(AB124&gt;=$J125,AB124&lt;=$L125),AB124+$M125,AB124)))</f>
      </c>
      <c r="AC125">
        <f>IF(OR(AC124="",$K125=0),AC124,IF(AC124=$I125,$J125,IF(AND(AC124&gt;=$J125,AC124&lt;=$L125),AC124+$M125,AC124)))</f>
      </c>
      <c r="AD125">
        <f>IF(OR(AD124="",$K125=0),AD124,IF(AD124=$I125,$J125,IF(AND(AD124&gt;=$J125,AD124&lt;=$L125),AD124+$M125,AD124)))</f>
      </c>
      <c r="AE125">
        <f>IF(OR(AE124="",$K125=0),AE124,IF(AE124=$I125,$J125,IF(AND(AE124&gt;=$J125,AE124&lt;=$L125),AE124+$M125,AE124)))</f>
      </c>
      <c r="AF125">
        <f>IF(OR(AF124="",$K125=0),AF124,IF(AF124=$I125,$J125,IF(AND(AF124&gt;=$J125,AF124&lt;=$L125),AF124+$M125,AF124)))</f>
      </c>
      <c r="AG125">
        <f>IF(OR(AG124="",$K125=0),AG124,IF(AG124=$I125,$J125,IF(AND(AG124&gt;=$J125,AG124&lt;=$L125),AG124+$M125,AG124)))</f>
      </c>
      <c r="AH125">
        <f>IF(OR(AH124="",$K125=0),AH124,IF(AH124=$I125,$J125,IF(AND(AH124&gt;=$J125,AH124&lt;=$L125),AH124+$M125,AH124)))</f>
      </c>
      <c r="AI125">
        <f>IF(OR(AI124="",$K125=0),AI124,IF(AI124=$I125,$J125,IF(AND(AI124&gt;=$J125,AI124&lt;=$L125),AI124+$M125,AI124)))</f>
      </c>
      <c r="AJ125">
        <f>IF(OR(AJ124="",$K125=0),AJ124,IF(AJ124=$I125,$J125,IF(AND(AJ124&gt;=$J125,AJ124&lt;=$L125),AJ124+$M125,AJ124)))</f>
      </c>
      <c r="AK125">
        <f>IF(OR(AK124="",$K125=0),AK124,IF(AK124=$I125,$J125,IF(AND(AK124&gt;=$J125,AK124&lt;=$L125),AK124+$M125,AK124)))</f>
      </c>
      <c r="AL125">
        <f>IF(OR(AL124="",$K125=0),AL124,IF(AL124=$I125,$J125,IF(AND(AL124&gt;=$J125,AL124&lt;=$L125),AL124+$M125,AL124)))</f>
      </c>
      <c r="AM125">
        <f>IF(OR(AM124="",$K125=0),AM124,IF(AM124=$I125,$J125,IF(AND(AM124&gt;=$J125,AM124&lt;=$L125),AM124+$M125,AM124)))</f>
      </c>
      <c r="AN125">
        <f>IF(OR(AN124="",$K125=0),AN124,IF(AN124=$I125,$J125,IF(AND(AN124&gt;=$J125,AN124&lt;=$L125),AN124+$M125,AN124)))</f>
      </c>
      <c r="AO125">
        <f>IF(OR(AO124="",$K125=0),AO124,IF(AO124=$I125,$J125,IF(AND(AO124&gt;=$J125,AO124&lt;=$L125),AO124+$M125,AO124)))</f>
      </c>
      <c r="AP125">
        <f>IF(OR(AP124="",$K125=0),AP124,IF(AP124=$I125,$J125,IF(AND(AP124&gt;=$J125,AP124&lt;=$L125),AP124+$M125,AP124)))</f>
      </c>
      <c r="AQ125">
        <f>IF(OR(AQ124="",$K125=0),AQ124,IF(AQ124=$I125,$J125,IF(AND(AQ124&gt;=$J125,AQ124&lt;=$L125),AQ124+$M125,AQ124)))</f>
      </c>
      <c r="AR125">
        <f>IF(OR(AR124="",$K125=0),AR124,IF(AR124=$I125,$J125,IF(AND(AR124&gt;=$J125,AR124&lt;=$L125),AR124+$M125,AR124)))</f>
      </c>
      <c r="AS125">
        <f>IF(OR(AS124="",$K125=0),AS124,IF(AS124=$I125,$J125,IF(AND(AS124&gt;=$J125,AS124&lt;=$L125),AS124+$M125,AS124)))</f>
      </c>
      <c r="AT125">
        <f>IF(OR(AT124="",$K125=0),AT124,IF(AT124=$I125,$J125,IF(AND(AT124&gt;=$J125,AT124&lt;=$L125),AT124+$M125,AT124)))</f>
      </c>
      <c r="AU125">
        <f>IF(OR(AU124="",$K125=0),AU124,IF(AU124=$I125,$J125,IF(AND(AU124&gt;=$J125,AU124&lt;=$L125),AU124+$M125,AU124)))</f>
      </c>
      <c r="AV125">
        <f>IF(OR(AV124="",$K125=0),AV124,IF(AV124=$I125,$J125,IF(AND(AV124&gt;=$J125,AV124&lt;=$L125),AV124+$M125,AV124)))</f>
      </c>
      <c r="AW125">
        <f>IF(OR(AW124="",$K125=0),AW124,IF(AW124=$I125,$J125,IF(AND(AW124&gt;=$J125,AW124&lt;=$L125),AW124+$M125,AW124)))</f>
      </c>
      <c r="AX125">
        <f>IF(OR(AX124="",$K125=0),AX124,IF(AX124=$I125,$J125,IF(AND(AX124&gt;=$J125,AX124&lt;=$L125),AX124+$M125,AX124)))</f>
      </c>
      <c r="AY125">
        <f>IF(OR(AY124="",$K125=0),AY124,IF(AY124=$I125,$J125,IF(AND(AY124&gt;=$J125,AY124&lt;=$L125),AY124+$M125,AY124)))</f>
      </c>
      <c r="AZ125">
        <f>IF(OR(AZ124="",$K125=0),AZ124,IF(AZ124=$I125,$J125,IF(AND(AZ124&gt;=$J125,AZ124&lt;=$L125),AZ124+$M125,AZ124)))</f>
      </c>
      <c r="BA125">
        <f>IF(OR(BA124="",$K125=0),BA124,IF(BA124=$I125,$J125,IF(AND(BA124&gt;=$J125,BA124&lt;=$L125),BA124+$M125,BA124)))</f>
      </c>
    </row>
    <row r="126" ht="20" customHeight="1">
      <c r="A126" s="9">
        <v>121</v>
      </c>
      <c r="B126" s="25"/>
      <c r="C126" s="26"/>
      <c r="D126" s="26"/>
      <c r="E126" s="26"/>
      <c r="F126" s="26"/>
      <c r="G126" s="27">
        <f>IF(AND($C126="",$D126=""),"",IF(OR($C126="",$D126=""),"Type both players",IF(OR($I126="",$J126=""),"A name is not on the Players tab",IF($C126=$D126,"The same player twice",IF($I126&lt;$J126,"Challenges go up the ladder, so nothing moved",IF($I126-$J126&gt;Settings!$C$5,"More than "&amp;Settings!$C$5&amp;" places up, so nothing moved",IF($E126="","To play",IF($E126="Defender",$D126&amp;" stays at "&amp;$J126,IF((Settings!$C$6="Swap places"),$C126&amp;" and "&amp;$D126&amp;" swap places",$C126&amp;" moves up to "&amp;$J126)))))))))</f>
      </c>
      <c r="I126">
        <f>IF($C126="","",IFERROR(INDEX($N$125:$BA$125,1,MATCH($C126,Players!$B$6:$B$45,0)),""))</f>
      </c>
      <c r="J126">
        <f>IF($D126="","",IFERROR(INDEX($N$125:$BA$125,1,MATCH($D126,Players!$B$6:$B$45,0)),""))</f>
      </c>
      <c r="K126">
        <f>IF(AND($E126="Challenger",ISNUMBER($I126),ISNUMBER($J126),$C126&lt;&gt;$D126),IF(AND($I126&gt;$J126,$I126-$J126&lt;=Settings!$C$5),1,0),0)</f>
      </c>
      <c r="L126">
        <f>IF($K126=0,"",IF((Settings!$C$6="Swap places"),$J126,$I126-1))</f>
      </c>
      <c r="M126">
        <f>IF($K126=0,"",IF((Settings!$C$6="Swap places"),$I126-$J126,1))</f>
      </c>
      <c r="N126">
        <f>IF(OR(N125="",$K126=0),N125,IF(N125=$I126,$J126,IF(AND(N125&gt;=$J126,N125&lt;=$L126),N125+$M126,N125)))</f>
      </c>
      <c r="O126">
        <f>IF(OR(O125="",$K126=0),O125,IF(O125=$I126,$J126,IF(AND(O125&gt;=$J126,O125&lt;=$L126),O125+$M126,O125)))</f>
      </c>
      <c r="P126">
        <f>IF(OR(P125="",$K126=0),P125,IF(P125=$I126,$J126,IF(AND(P125&gt;=$J126,P125&lt;=$L126),P125+$M126,P125)))</f>
      </c>
      <c r="Q126">
        <f>IF(OR(Q125="",$K126=0),Q125,IF(Q125=$I126,$J126,IF(AND(Q125&gt;=$J126,Q125&lt;=$L126),Q125+$M126,Q125)))</f>
      </c>
      <c r="R126">
        <f>IF(OR(R125="",$K126=0),R125,IF(R125=$I126,$J126,IF(AND(R125&gt;=$J126,R125&lt;=$L126),R125+$M126,R125)))</f>
      </c>
      <c r="S126">
        <f>IF(OR(S125="",$K126=0),S125,IF(S125=$I126,$J126,IF(AND(S125&gt;=$J126,S125&lt;=$L126),S125+$M126,S125)))</f>
      </c>
      <c r="T126">
        <f>IF(OR(T125="",$K126=0),T125,IF(T125=$I126,$J126,IF(AND(T125&gt;=$J126,T125&lt;=$L126),T125+$M126,T125)))</f>
      </c>
      <c r="U126">
        <f>IF(OR(U125="",$K126=0),U125,IF(U125=$I126,$J126,IF(AND(U125&gt;=$J126,U125&lt;=$L126),U125+$M126,U125)))</f>
      </c>
      <c r="V126">
        <f>IF(OR(V125="",$K126=0),V125,IF(V125=$I126,$J126,IF(AND(V125&gt;=$J126,V125&lt;=$L126),V125+$M126,V125)))</f>
      </c>
      <c r="W126">
        <f>IF(OR(W125="",$K126=0),W125,IF(W125=$I126,$J126,IF(AND(W125&gt;=$J126,W125&lt;=$L126),W125+$M126,W125)))</f>
      </c>
      <c r="X126">
        <f>IF(OR(X125="",$K126=0),X125,IF(X125=$I126,$J126,IF(AND(X125&gt;=$J126,X125&lt;=$L126),X125+$M126,X125)))</f>
      </c>
      <c r="Y126">
        <f>IF(OR(Y125="",$K126=0),Y125,IF(Y125=$I126,$J126,IF(AND(Y125&gt;=$J126,Y125&lt;=$L126),Y125+$M126,Y125)))</f>
      </c>
      <c r="Z126">
        <f>IF(OR(Z125="",$K126=0),Z125,IF(Z125=$I126,$J126,IF(AND(Z125&gt;=$J126,Z125&lt;=$L126),Z125+$M126,Z125)))</f>
      </c>
      <c r="AA126">
        <f>IF(OR(AA125="",$K126=0),AA125,IF(AA125=$I126,$J126,IF(AND(AA125&gt;=$J126,AA125&lt;=$L126),AA125+$M126,AA125)))</f>
      </c>
      <c r="AB126">
        <f>IF(OR(AB125="",$K126=0),AB125,IF(AB125=$I126,$J126,IF(AND(AB125&gt;=$J126,AB125&lt;=$L126),AB125+$M126,AB125)))</f>
      </c>
      <c r="AC126">
        <f>IF(OR(AC125="",$K126=0),AC125,IF(AC125=$I126,$J126,IF(AND(AC125&gt;=$J126,AC125&lt;=$L126),AC125+$M126,AC125)))</f>
      </c>
      <c r="AD126">
        <f>IF(OR(AD125="",$K126=0),AD125,IF(AD125=$I126,$J126,IF(AND(AD125&gt;=$J126,AD125&lt;=$L126),AD125+$M126,AD125)))</f>
      </c>
      <c r="AE126">
        <f>IF(OR(AE125="",$K126=0),AE125,IF(AE125=$I126,$J126,IF(AND(AE125&gt;=$J126,AE125&lt;=$L126),AE125+$M126,AE125)))</f>
      </c>
      <c r="AF126">
        <f>IF(OR(AF125="",$K126=0),AF125,IF(AF125=$I126,$J126,IF(AND(AF125&gt;=$J126,AF125&lt;=$L126),AF125+$M126,AF125)))</f>
      </c>
      <c r="AG126">
        <f>IF(OR(AG125="",$K126=0),AG125,IF(AG125=$I126,$J126,IF(AND(AG125&gt;=$J126,AG125&lt;=$L126),AG125+$M126,AG125)))</f>
      </c>
      <c r="AH126">
        <f>IF(OR(AH125="",$K126=0),AH125,IF(AH125=$I126,$J126,IF(AND(AH125&gt;=$J126,AH125&lt;=$L126),AH125+$M126,AH125)))</f>
      </c>
      <c r="AI126">
        <f>IF(OR(AI125="",$K126=0),AI125,IF(AI125=$I126,$J126,IF(AND(AI125&gt;=$J126,AI125&lt;=$L126),AI125+$M126,AI125)))</f>
      </c>
      <c r="AJ126">
        <f>IF(OR(AJ125="",$K126=0),AJ125,IF(AJ125=$I126,$J126,IF(AND(AJ125&gt;=$J126,AJ125&lt;=$L126),AJ125+$M126,AJ125)))</f>
      </c>
      <c r="AK126">
        <f>IF(OR(AK125="",$K126=0),AK125,IF(AK125=$I126,$J126,IF(AND(AK125&gt;=$J126,AK125&lt;=$L126),AK125+$M126,AK125)))</f>
      </c>
      <c r="AL126">
        <f>IF(OR(AL125="",$K126=0),AL125,IF(AL125=$I126,$J126,IF(AND(AL125&gt;=$J126,AL125&lt;=$L126),AL125+$M126,AL125)))</f>
      </c>
      <c r="AM126">
        <f>IF(OR(AM125="",$K126=0),AM125,IF(AM125=$I126,$J126,IF(AND(AM125&gt;=$J126,AM125&lt;=$L126),AM125+$M126,AM125)))</f>
      </c>
      <c r="AN126">
        <f>IF(OR(AN125="",$K126=0),AN125,IF(AN125=$I126,$J126,IF(AND(AN125&gt;=$J126,AN125&lt;=$L126),AN125+$M126,AN125)))</f>
      </c>
      <c r="AO126">
        <f>IF(OR(AO125="",$K126=0),AO125,IF(AO125=$I126,$J126,IF(AND(AO125&gt;=$J126,AO125&lt;=$L126),AO125+$M126,AO125)))</f>
      </c>
      <c r="AP126">
        <f>IF(OR(AP125="",$K126=0),AP125,IF(AP125=$I126,$J126,IF(AND(AP125&gt;=$J126,AP125&lt;=$L126),AP125+$M126,AP125)))</f>
      </c>
      <c r="AQ126">
        <f>IF(OR(AQ125="",$K126=0),AQ125,IF(AQ125=$I126,$J126,IF(AND(AQ125&gt;=$J126,AQ125&lt;=$L126),AQ125+$M126,AQ125)))</f>
      </c>
      <c r="AR126">
        <f>IF(OR(AR125="",$K126=0),AR125,IF(AR125=$I126,$J126,IF(AND(AR125&gt;=$J126,AR125&lt;=$L126),AR125+$M126,AR125)))</f>
      </c>
      <c r="AS126">
        <f>IF(OR(AS125="",$K126=0),AS125,IF(AS125=$I126,$J126,IF(AND(AS125&gt;=$J126,AS125&lt;=$L126),AS125+$M126,AS125)))</f>
      </c>
      <c r="AT126">
        <f>IF(OR(AT125="",$K126=0),AT125,IF(AT125=$I126,$J126,IF(AND(AT125&gt;=$J126,AT125&lt;=$L126),AT125+$M126,AT125)))</f>
      </c>
      <c r="AU126">
        <f>IF(OR(AU125="",$K126=0),AU125,IF(AU125=$I126,$J126,IF(AND(AU125&gt;=$J126,AU125&lt;=$L126),AU125+$M126,AU125)))</f>
      </c>
      <c r="AV126">
        <f>IF(OR(AV125="",$K126=0),AV125,IF(AV125=$I126,$J126,IF(AND(AV125&gt;=$J126,AV125&lt;=$L126),AV125+$M126,AV125)))</f>
      </c>
      <c r="AW126">
        <f>IF(OR(AW125="",$K126=0),AW125,IF(AW125=$I126,$J126,IF(AND(AW125&gt;=$J126,AW125&lt;=$L126),AW125+$M126,AW125)))</f>
      </c>
      <c r="AX126">
        <f>IF(OR(AX125="",$K126=0),AX125,IF(AX125=$I126,$J126,IF(AND(AX125&gt;=$J126,AX125&lt;=$L126),AX125+$M126,AX125)))</f>
      </c>
      <c r="AY126">
        <f>IF(OR(AY125="",$K126=0),AY125,IF(AY125=$I126,$J126,IF(AND(AY125&gt;=$J126,AY125&lt;=$L126),AY125+$M126,AY125)))</f>
      </c>
      <c r="AZ126">
        <f>IF(OR(AZ125="",$K126=0),AZ125,IF(AZ125=$I126,$J126,IF(AND(AZ125&gt;=$J126,AZ125&lt;=$L126),AZ125+$M126,AZ125)))</f>
      </c>
      <c r="BA126">
        <f>IF(OR(BA125="",$K126=0),BA125,IF(BA125=$I126,$J126,IF(AND(BA125&gt;=$J126,BA125&lt;=$L126),BA125+$M126,BA125)))</f>
      </c>
    </row>
    <row r="127" ht="20" customHeight="1">
      <c r="A127" s="9">
        <v>122</v>
      </c>
      <c r="B127" s="25"/>
      <c r="C127" s="26"/>
      <c r="D127" s="26"/>
      <c r="E127" s="26"/>
      <c r="F127" s="26"/>
      <c r="G127" s="27">
        <f>IF(AND($C127="",$D127=""),"",IF(OR($C127="",$D127=""),"Type both players",IF(OR($I127="",$J127=""),"A name is not on the Players tab",IF($C127=$D127,"The same player twice",IF($I127&lt;$J127,"Challenges go up the ladder, so nothing moved",IF($I127-$J127&gt;Settings!$C$5,"More than "&amp;Settings!$C$5&amp;" places up, so nothing moved",IF($E127="","To play",IF($E127="Defender",$D127&amp;" stays at "&amp;$J127,IF((Settings!$C$6="Swap places"),$C127&amp;" and "&amp;$D127&amp;" swap places",$C127&amp;" moves up to "&amp;$J127)))))))))</f>
      </c>
      <c r="I127">
        <f>IF($C127="","",IFERROR(INDEX($N$126:$BA$126,1,MATCH($C127,Players!$B$6:$B$45,0)),""))</f>
      </c>
      <c r="J127">
        <f>IF($D127="","",IFERROR(INDEX($N$126:$BA$126,1,MATCH($D127,Players!$B$6:$B$45,0)),""))</f>
      </c>
      <c r="K127">
        <f>IF(AND($E127="Challenger",ISNUMBER($I127),ISNUMBER($J127),$C127&lt;&gt;$D127),IF(AND($I127&gt;$J127,$I127-$J127&lt;=Settings!$C$5),1,0),0)</f>
      </c>
      <c r="L127">
        <f>IF($K127=0,"",IF((Settings!$C$6="Swap places"),$J127,$I127-1))</f>
      </c>
      <c r="M127">
        <f>IF($K127=0,"",IF((Settings!$C$6="Swap places"),$I127-$J127,1))</f>
      </c>
      <c r="N127">
        <f>IF(OR(N126="",$K127=0),N126,IF(N126=$I127,$J127,IF(AND(N126&gt;=$J127,N126&lt;=$L127),N126+$M127,N126)))</f>
      </c>
      <c r="O127">
        <f>IF(OR(O126="",$K127=0),O126,IF(O126=$I127,$J127,IF(AND(O126&gt;=$J127,O126&lt;=$L127),O126+$M127,O126)))</f>
      </c>
      <c r="P127">
        <f>IF(OR(P126="",$K127=0),P126,IF(P126=$I127,$J127,IF(AND(P126&gt;=$J127,P126&lt;=$L127),P126+$M127,P126)))</f>
      </c>
      <c r="Q127">
        <f>IF(OR(Q126="",$K127=0),Q126,IF(Q126=$I127,$J127,IF(AND(Q126&gt;=$J127,Q126&lt;=$L127),Q126+$M127,Q126)))</f>
      </c>
      <c r="R127">
        <f>IF(OR(R126="",$K127=0),R126,IF(R126=$I127,$J127,IF(AND(R126&gt;=$J127,R126&lt;=$L127),R126+$M127,R126)))</f>
      </c>
      <c r="S127">
        <f>IF(OR(S126="",$K127=0),S126,IF(S126=$I127,$J127,IF(AND(S126&gt;=$J127,S126&lt;=$L127),S126+$M127,S126)))</f>
      </c>
      <c r="T127">
        <f>IF(OR(T126="",$K127=0),T126,IF(T126=$I127,$J127,IF(AND(T126&gt;=$J127,T126&lt;=$L127),T126+$M127,T126)))</f>
      </c>
      <c r="U127">
        <f>IF(OR(U126="",$K127=0),U126,IF(U126=$I127,$J127,IF(AND(U126&gt;=$J127,U126&lt;=$L127),U126+$M127,U126)))</f>
      </c>
      <c r="V127">
        <f>IF(OR(V126="",$K127=0),V126,IF(V126=$I127,$J127,IF(AND(V126&gt;=$J127,V126&lt;=$L127),V126+$M127,V126)))</f>
      </c>
      <c r="W127">
        <f>IF(OR(W126="",$K127=0),W126,IF(W126=$I127,$J127,IF(AND(W126&gt;=$J127,W126&lt;=$L127),W126+$M127,W126)))</f>
      </c>
      <c r="X127">
        <f>IF(OR(X126="",$K127=0),X126,IF(X126=$I127,$J127,IF(AND(X126&gt;=$J127,X126&lt;=$L127),X126+$M127,X126)))</f>
      </c>
      <c r="Y127">
        <f>IF(OR(Y126="",$K127=0),Y126,IF(Y126=$I127,$J127,IF(AND(Y126&gt;=$J127,Y126&lt;=$L127),Y126+$M127,Y126)))</f>
      </c>
      <c r="Z127">
        <f>IF(OR(Z126="",$K127=0),Z126,IF(Z126=$I127,$J127,IF(AND(Z126&gt;=$J127,Z126&lt;=$L127),Z126+$M127,Z126)))</f>
      </c>
      <c r="AA127">
        <f>IF(OR(AA126="",$K127=0),AA126,IF(AA126=$I127,$J127,IF(AND(AA126&gt;=$J127,AA126&lt;=$L127),AA126+$M127,AA126)))</f>
      </c>
      <c r="AB127">
        <f>IF(OR(AB126="",$K127=0),AB126,IF(AB126=$I127,$J127,IF(AND(AB126&gt;=$J127,AB126&lt;=$L127),AB126+$M127,AB126)))</f>
      </c>
      <c r="AC127">
        <f>IF(OR(AC126="",$K127=0),AC126,IF(AC126=$I127,$J127,IF(AND(AC126&gt;=$J127,AC126&lt;=$L127),AC126+$M127,AC126)))</f>
      </c>
      <c r="AD127">
        <f>IF(OR(AD126="",$K127=0),AD126,IF(AD126=$I127,$J127,IF(AND(AD126&gt;=$J127,AD126&lt;=$L127),AD126+$M127,AD126)))</f>
      </c>
      <c r="AE127">
        <f>IF(OR(AE126="",$K127=0),AE126,IF(AE126=$I127,$J127,IF(AND(AE126&gt;=$J127,AE126&lt;=$L127),AE126+$M127,AE126)))</f>
      </c>
      <c r="AF127">
        <f>IF(OR(AF126="",$K127=0),AF126,IF(AF126=$I127,$J127,IF(AND(AF126&gt;=$J127,AF126&lt;=$L127),AF126+$M127,AF126)))</f>
      </c>
      <c r="AG127">
        <f>IF(OR(AG126="",$K127=0),AG126,IF(AG126=$I127,$J127,IF(AND(AG126&gt;=$J127,AG126&lt;=$L127),AG126+$M127,AG126)))</f>
      </c>
      <c r="AH127">
        <f>IF(OR(AH126="",$K127=0),AH126,IF(AH126=$I127,$J127,IF(AND(AH126&gt;=$J127,AH126&lt;=$L127),AH126+$M127,AH126)))</f>
      </c>
      <c r="AI127">
        <f>IF(OR(AI126="",$K127=0),AI126,IF(AI126=$I127,$J127,IF(AND(AI126&gt;=$J127,AI126&lt;=$L127),AI126+$M127,AI126)))</f>
      </c>
      <c r="AJ127">
        <f>IF(OR(AJ126="",$K127=0),AJ126,IF(AJ126=$I127,$J127,IF(AND(AJ126&gt;=$J127,AJ126&lt;=$L127),AJ126+$M127,AJ126)))</f>
      </c>
      <c r="AK127">
        <f>IF(OR(AK126="",$K127=0),AK126,IF(AK126=$I127,$J127,IF(AND(AK126&gt;=$J127,AK126&lt;=$L127),AK126+$M127,AK126)))</f>
      </c>
      <c r="AL127">
        <f>IF(OR(AL126="",$K127=0),AL126,IF(AL126=$I127,$J127,IF(AND(AL126&gt;=$J127,AL126&lt;=$L127),AL126+$M127,AL126)))</f>
      </c>
      <c r="AM127">
        <f>IF(OR(AM126="",$K127=0),AM126,IF(AM126=$I127,$J127,IF(AND(AM126&gt;=$J127,AM126&lt;=$L127),AM126+$M127,AM126)))</f>
      </c>
      <c r="AN127">
        <f>IF(OR(AN126="",$K127=0),AN126,IF(AN126=$I127,$J127,IF(AND(AN126&gt;=$J127,AN126&lt;=$L127),AN126+$M127,AN126)))</f>
      </c>
      <c r="AO127">
        <f>IF(OR(AO126="",$K127=0),AO126,IF(AO126=$I127,$J127,IF(AND(AO126&gt;=$J127,AO126&lt;=$L127),AO126+$M127,AO126)))</f>
      </c>
      <c r="AP127">
        <f>IF(OR(AP126="",$K127=0),AP126,IF(AP126=$I127,$J127,IF(AND(AP126&gt;=$J127,AP126&lt;=$L127),AP126+$M127,AP126)))</f>
      </c>
      <c r="AQ127">
        <f>IF(OR(AQ126="",$K127=0),AQ126,IF(AQ126=$I127,$J127,IF(AND(AQ126&gt;=$J127,AQ126&lt;=$L127),AQ126+$M127,AQ126)))</f>
      </c>
      <c r="AR127">
        <f>IF(OR(AR126="",$K127=0),AR126,IF(AR126=$I127,$J127,IF(AND(AR126&gt;=$J127,AR126&lt;=$L127),AR126+$M127,AR126)))</f>
      </c>
      <c r="AS127">
        <f>IF(OR(AS126="",$K127=0),AS126,IF(AS126=$I127,$J127,IF(AND(AS126&gt;=$J127,AS126&lt;=$L127),AS126+$M127,AS126)))</f>
      </c>
      <c r="AT127">
        <f>IF(OR(AT126="",$K127=0),AT126,IF(AT126=$I127,$J127,IF(AND(AT126&gt;=$J127,AT126&lt;=$L127),AT126+$M127,AT126)))</f>
      </c>
      <c r="AU127">
        <f>IF(OR(AU126="",$K127=0),AU126,IF(AU126=$I127,$J127,IF(AND(AU126&gt;=$J127,AU126&lt;=$L127),AU126+$M127,AU126)))</f>
      </c>
      <c r="AV127">
        <f>IF(OR(AV126="",$K127=0),AV126,IF(AV126=$I127,$J127,IF(AND(AV126&gt;=$J127,AV126&lt;=$L127),AV126+$M127,AV126)))</f>
      </c>
      <c r="AW127">
        <f>IF(OR(AW126="",$K127=0),AW126,IF(AW126=$I127,$J127,IF(AND(AW126&gt;=$J127,AW126&lt;=$L127),AW126+$M127,AW126)))</f>
      </c>
      <c r="AX127">
        <f>IF(OR(AX126="",$K127=0),AX126,IF(AX126=$I127,$J127,IF(AND(AX126&gt;=$J127,AX126&lt;=$L127),AX126+$M127,AX126)))</f>
      </c>
      <c r="AY127">
        <f>IF(OR(AY126="",$K127=0),AY126,IF(AY126=$I127,$J127,IF(AND(AY126&gt;=$J127,AY126&lt;=$L127),AY126+$M127,AY126)))</f>
      </c>
      <c r="AZ127">
        <f>IF(OR(AZ126="",$K127=0),AZ126,IF(AZ126=$I127,$J127,IF(AND(AZ126&gt;=$J127,AZ126&lt;=$L127),AZ126+$M127,AZ126)))</f>
      </c>
      <c r="BA127">
        <f>IF(OR(BA126="",$K127=0),BA126,IF(BA126=$I127,$J127,IF(AND(BA126&gt;=$J127,BA126&lt;=$L127),BA126+$M127,BA126)))</f>
      </c>
    </row>
    <row r="128" ht="20" customHeight="1">
      <c r="A128" s="9">
        <v>123</v>
      </c>
      <c r="B128" s="25"/>
      <c r="C128" s="26"/>
      <c r="D128" s="26"/>
      <c r="E128" s="26"/>
      <c r="F128" s="26"/>
      <c r="G128" s="27">
        <f>IF(AND($C128="",$D128=""),"",IF(OR($C128="",$D128=""),"Type both players",IF(OR($I128="",$J128=""),"A name is not on the Players tab",IF($C128=$D128,"The same player twice",IF($I128&lt;$J128,"Challenges go up the ladder, so nothing moved",IF($I128-$J128&gt;Settings!$C$5,"More than "&amp;Settings!$C$5&amp;" places up, so nothing moved",IF($E128="","To play",IF($E128="Defender",$D128&amp;" stays at "&amp;$J128,IF((Settings!$C$6="Swap places"),$C128&amp;" and "&amp;$D128&amp;" swap places",$C128&amp;" moves up to "&amp;$J128)))))))))</f>
      </c>
      <c r="I128">
        <f>IF($C128="","",IFERROR(INDEX($N$127:$BA$127,1,MATCH($C128,Players!$B$6:$B$45,0)),""))</f>
      </c>
      <c r="J128">
        <f>IF($D128="","",IFERROR(INDEX($N$127:$BA$127,1,MATCH($D128,Players!$B$6:$B$45,0)),""))</f>
      </c>
      <c r="K128">
        <f>IF(AND($E128="Challenger",ISNUMBER($I128),ISNUMBER($J128),$C128&lt;&gt;$D128),IF(AND($I128&gt;$J128,$I128-$J128&lt;=Settings!$C$5),1,0),0)</f>
      </c>
      <c r="L128">
        <f>IF($K128=0,"",IF((Settings!$C$6="Swap places"),$J128,$I128-1))</f>
      </c>
      <c r="M128">
        <f>IF($K128=0,"",IF((Settings!$C$6="Swap places"),$I128-$J128,1))</f>
      </c>
      <c r="N128">
        <f>IF(OR(N127="",$K128=0),N127,IF(N127=$I128,$J128,IF(AND(N127&gt;=$J128,N127&lt;=$L128),N127+$M128,N127)))</f>
      </c>
      <c r="O128">
        <f>IF(OR(O127="",$K128=0),O127,IF(O127=$I128,$J128,IF(AND(O127&gt;=$J128,O127&lt;=$L128),O127+$M128,O127)))</f>
      </c>
      <c r="P128">
        <f>IF(OR(P127="",$K128=0),P127,IF(P127=$I128,$J128,IF(AND(P127&gt;=$J128,P127&lt;=$L128),P127+$M128,P127)))</f>
      </c>
      <c r="Q128">
        <f>IF(OR(Q127="",$K128=0),Q127,IF(Q127=$I128,$J128,IF(AND(Q127&gt;=$J128,Q127&lt;=$L128),Q127+$M128,Q127)))</f>
      </c>
      <c r="R128">
        <f>IF(OR(R127="",$K128=0),R127,IF(R127=$I128,$J128,IF(AND(R127&gt;=$J128,R127&lt;=$L128),R127+$M128,R127)))</f>
      </c>
      <c r="S128">
        <f>IF(OR(S127="",$K128=0),S127,IF(S127=$I128,$J128,IF(AND(S127&gt;=$J128,S127&lt;=$L128),S127+$M128,S127)))</f>
      </c>
      <c r="T128">
        <f>IF(OR(T127="",$K128=0),T127,IF(T127=$I128,$J128,IF(AND(T127&gt;=$J128,T127&lt;=$L128),T127+$M128,T127)))</f>
      </c>
      <c r="U128">
        <f>IF(OR(U127="",$K128=0),U127,IF(U127=$I128,$J128,IF(AND(U127&gt;=$J128,U127&lt;=$L128),U127+$M128,U127)))</f>
      </c>
      <c r="V128">
        <f>IF(OR(V127="",$K128=0),V127,IF(V127=$I128,$J128,IF(AND(V127&gt;=$J128,V127&lt;=$L128),V127+$M128,V127)))</f>
      </c>
      <c r="W128">
        <f>IF(OR(W127="",$K128=0),W127,IF(W127=$I128,$J128,IF(AND(W127&gt;=$J128,W127&lt;=$L128),W127+$M128,W127)))</f>
      </c>
      <c r="X128">
        <f>IF(OR(X127="",$K128=0),X127,IF(X127=$I128,$J128,IF(AND(X127&gt;=$J128,X127&lt;=$L128),X127+$M128,X127)))</f>
      </c>
      <c r="Y128">
        <f>IF(OR(Y127="",$K128=0),Y127,IF(Y127=$I128,$J128,IF(AND(Y127&gt;=$J128,Y127&lt;=$L128),Y127+$M128,Y127)))</f>
      </c>
      <c r="Z128">
        <f>IF(OR(Z127="",$K128=0),Z127,IF(Z127=$I128,$J128,IF(AND(Z127&gt;=$J128,Z127&lt;=$L128),Z127+$M128,Z127)))</f>
      </c>
      <c r="AA128">
        <f>IF(OR(AA127="",$K128=0),AA127,IF(AA127=$I128,$J128,IF(AND(AA127&gt;=$J128,AA127&lt;=$L128),AA127+$M128,AA127)))</f>
      </c>
      <c r="AB128">
        <f>IF(OR(AB127="",$K128=0),AB127,IF(AB127=$I128,$J128,IF(AND(AB127&gt;=$J128,AB127&lt;=$L128),AB127+$M128,AB127)))</f>
      </c>
      <c r="AC128">
        <f>IF(OR(AC127="",$K128=0),AC127,IF(AC127=$I128,$J128,IF(AND(AC127&gt;=$J128,AC127&lt;=$L128),AC127+$M128,AC127)))</f>
      </c>
      <c r="AD128">
        <f>IF(OR(AD127="",$K128=0),AD127,IF(AD127=$I128,$J128,IF(AND(AD127&gt;=$J128,AD127&lt;=$L128),AD127+$M128,AD127)))</f>
      </c>
      <c r="AE128">
        <f>IF(OR(AE127="",$K128=0),AE127,IF(AE127=$I128,$J128,IF(AND(AE127&gt;=$J128,AE127&lt;=$L128),AE127+$M128,AE127)))</f>
      </c>
      <c r="AF128">
        <f>IF(OR(AF127="",$K128=0),AF127,IF(AF127=$I128,$J128,IF(AND(AF127&gt;=$J128,AF127&lt;=$L128),AF127+$M128,AF127)))</f>
      </c>
      <c r="AG128">
        <f>IF(OR(AG127="",$K128=0),AG127,IF(AG127=$I128,$J128,IF(AND(AG127&gt;=$J128,AG127&lt;=$L128),AG127+$M128,AG127)))</f>
      </c>
      <c r="AH128">
        <f>IF(OR(AH127="",$K128=0),AH127,IF(AH127=$I128,$J128,IF(AND(AH127&gt;=$J128,AH127&lt;=$L128),AH127+$M128,AH127)))</f>
      </c>
      <c r="AI128">
        <f>IF(OR(AI127="",$K128=0),AI127,IF(AI127=$I128,$J128,IF(AND(AI127&gt;=$J128,AI127&lt;=$L128),AI127+$M128,AI127)))</f>
      </c>
      <c r="AJ128">
        <f>IF(OR(AJ127="",$K128=0),AJ127,IF(AJ127=$I128,$J128,IF(AND(AJ127&gt;=$J128,AJ127&lt;=$L128),AJ127+$M128,AJ127)))</f>
      </c>
      <c r="AK128">
        <f>IF(OR(AK127="",$K128=0),AK127,IF(AK127=$I128,$J128,IF(AND(AK127&gt;=$J128,AK127&lt;=$L128),AK127+$M128,AK127)))</f>
      </c>
      <c r="AL128">
        <f>IF(OR(AL127="",$K128=0),AL127,IF(AL127=$I128,$J128,IF(AND(AL127&gt;=$J128,AL127&lt;=$L128),AL127+$M128,AL127)))</f>
      </c>
      <c r="AM128">
        <f>IF(OR(AM127="",$K128=0),AM127,IF(AM127=$I128,$J128,IF(AND(AM127&gt;=$J128,AM127&lt;=$L128),AM127+$M128,AM127)))</f>
      </c>
      <c r="AN128">
        <f>IF(OR(AN127="",$K128=0),AN127,IF(AN127=$I128,$J128,IF(AND(AN127&gt;=$J128,AN127&lt;=$L128),AN127+$M128,AN127)))</f>
      </c>
      <c r="AO128">
        <f>IF(OR(AO127="",$K128=0),AO127,IF(AO127=$I128,$J128,IF(AND(AO127&gt;=$J128,AO127&lt;=$L128),AO127+$M128,AO127)))</f>
      </c>
      <c r="AP128">
        <f>IF(OR(AP127="",$K128=0),AP127,IF(AP127=$I128,$J128,IF(AND(AP127&gt;=$J128,AP127&lt;=$L128),AP127+$M128,AP127)))</f>
      </c>
      <c r="AQ128">
        <f>IF(OR(AQ127="",$K128=0),AQ127,IF(AQ127=$I128,$J128,IF(AND(AQ127&gt;=$J128,AQ127&lt;=$L128),AQ127+$M128,AQ127)))</f>
      </c>
      <c r="AR128">
        <f>IF(OR(AR127="",$K128=0),AR127,IF(AR127=$I128,$J128,IF(AND(AR127&gt;=$J128,AR127&lt;=$L128),AR127+$M128,AR127)))</f>
      </c>
      <c r="AS128">
        <f>IF(OR(AS127="",$K128=0),AS127,IF(AS127=$I128,$J128,IF(AND(AS127&gt;=$J128,AS127&lt;=$L128),AS127+$M128,AS127)))</f>
      </c>
      <c r="AT128">
        <f>IF(OR(AT127="",$K128=0),AT127,IF(AT127=$I128,$J128,IF(AND(AT127&gt;=$J128,AT127&lt;=$L128),AT127+$M128,AT127)))</f>
      </c>
      <c r="AU128">
        <f>IF(OR(AU127="",$K128=0),AU127,IF(AU127=$I128,$J128,IF(AND(AU127&gt;=$J128,AU127&lt;=$L128),AU127+$M128,AU127)))</f>
      </c>
      <c r="AV128">
        <f>IF(OR(AV127="",$K128=0),AV127,IF(AV127=$I128,$J128,IF(AND(AV127&gt;=$J128,AV127&lt;=$L128),AV127+$M128,AV127)))</f>
      </c>
      <c r="AW128">
        <f>IF(OR(AW127="",$K128=0),AW127,IF(AW127=$I128,$J128,IF(AND(AW127&gt;=$J128,AW127&lt;=$L128),AW127+$M128,AW127)))</f>
      </c>
      <c r="AX128">
        <f>IF(OR(AX127="",$K128=0),AX127,IF(AX127=$I128,$J128,IF(AND(AX127&gt;=$J128,AX127&lt;=$L128),AX127+$M128,AX127)))</f>
      </c>
      <c r="AY128">
        <f>IF(OR(AY127="",$K128=0),AY127,IF(AY127=$I128,$J128,IF(AND(AY127&gt;=$J128,AY127&lt;=$L128),AY127+$M128,AY127)))</f>
      </c>
      <c r="AZ128">
        <f>IF(OR(AZ127="",$K128=0),AZ127,IF(AZ127=$I128,$J128,IF(AND(AZ127&gt;=$J128,AZ127&lt;=$L128),AZ127+$M128,AZ127)))</f>
      </c>
      <c r="BA128">
        <f>IF(OR(BA127="",$K128=0),BA127,IF(BA127=$I128,$J128,IF(AND(BA127&gt;=$J128,BA127&lt;=$L128),BA127+$M128,BA127)))</f>
      </c>
    </row>
    <row r="129" ht="20" customHeight="1">
      <c r="A129" s="9">
        <v>124</v>
      </c>
      <c r="B129" s="25"/>
      <c r="C129" s="26"/>
      <c r="D129" s="26"/>
      <c r="E129" s="26"/>
      <c r="F129" s="26"/>
      <c r="G129" s="27">
        <f>IF(AND($C129="",$D129=""),"",IF(OR($C129="",$D129=""),"Type both players",IF(OR($I129="",$J129=""),"A name is not on the Players tab",IF($C129=$D129,"The same player twice",IF($I129&lt;$J129,"Challenges go up the ladder, so nothing moved",IF($I129-$J129&gt;Settings!$C$5,"More than "&amp;Settings!$C$5&amp;" places up, so nothing moved",IF($E129="","To play",IF($E129="Defender",$D129&amp;" stays at "&amp;$J129,IF((Settings!$C$6="Swap places"),$C129&amp;" and "&amp;$D129&amp;" swap places",$C129&amp;" moves up to "&amp;$J129)))))))))</f>
      </c>
      <c r="I129">
        <f>IF($C129="","",IFERROR(INDEX($N$128:$BA$128,1,MATCH($C129,Players!$B$6:$B$45,0)),""))</f>
      </c>
      <c r="J129">
        <f>IF($D129="","",IFERROR(INDEX($N$128:$BA$128,1,MATCH($D129,Players!$B$6:$B$45,0)),""))</f>
      </c>
      <c r="K129">
        <f>IF(AND($E129="Challenger",ISNUMBER($I129),ISNUMBER($J129),$C129&lt;&gt;$D129),IF(AND($I129&gt;$J129,$I129-$J129&lt;=Settings!$C$5),1,0),0)</f>
      </c>
      <c r="L129">
        <f>IF($K129=0,"",IF((Settings!$C$6="Swap places"),$J129,$I129-1))</f>
      </c>
      <c r="M129">
        <f>IF($K129=0,"",IF((Settings!$C$6="Swap places"),$I129-$J129,1))</f>
      </c>
      <c r="N129">
        <f>IF(OR(N128="",$K129=0),N128,IF(N128=$I129,$J129,IF(AND(N128&gt;=$J129,N128&lt;=$L129),N128+$M129,N128)))</f>
      </c>
      <c r="O129">
        <f>IF(OR(O128="",$K129=0),O128,IF(O128=$I129,$J129,IF(AND(O128&gt;=$J129,O128&lt;=$L129),O128+$M129,O128)))</f>
      </c>
      <c r="P129">
        <f>IF(OR(P128="",$K129=0),P128,IF(P128=$I129,$J129,IF(AND(P128&gt;=$J129,P128&lt;=$L129),P128+$M129,P128)))</f>
      </c>
      <c r="Q129">
        <f>IF(OR(Q128="",$K129=0),Q128,IF(Q128=$I129,$J129,IF(AND(Q128&gt;=$J129,Q128&lt;=$L129),Q128+$M129,Q128)))</f>
      </c>
      <c r="R129">
        <f>IF(OR(R128="",$K129=0),R128,IF(R128=$I129,$J129,IF(AND(R128&gt;=$J129,R128&lt;=$L129),R128+$M129,R128)))</f>
      </c>
      <c r="S129">
        <f>IF(OR(S128="",$K129=0),S128,IF(S128=$I129,$J129,IF(AND(S128&gt;=$J129,S128&lt;=$L129),S128+$M129,S128)))</f>
      </c>
      <c r="T129">
        <f>IF(OR(T128="",$K129=0),T128,IF(T128=$I129,$J129,IF(AND(T128&gt;=$J129,T128&lt;=$L129),T128+$M129,T128)))</f>
      </c>
      <c r="U129">
        <f>IF(OR(U128="",$K129=0),U128,IF(U128=$I129,$J129,IF(AND(U128&gt;=$J129,U128&lt;=$L129),U128+$M129,U128)))</f>
      </c>
      <c r="V129">
        <f>IF(OR(V128="",$K129=0),V128,IF(V128=$I129,$J129,IF(AND(V128&gt;=$J129,V128&lt;=$L129),V128+$M129,V128)))</f>
      </c>
      <c r="W129">
        <f>IF(OR(W128="",$K129=0),W128,IF(W128=$I129,$J129,IF(AND(W128&gt;=$J129,W128&lt;=$L129),W128+$M129,W128)))</f>
      </c>
      <c r="X129">
        <f>IF(OR(X128="",$K129=0),X128,IF(X128=$I129,$J129,IF(AND(X128&gt;=$J129,X128&lt;=$L129),X128+$M129,X128)))</f>
      </c>
      <c r="Y129">
        <f>IF(OR(Y128="",$K129=0),Y128,IF(Y128=$I129,$J129,IF(AND(Y128&gt;=$J129,Y128&lt;=$L129),Y128+$M129,Y128)))</f>
      </c>
      <c r="Z129">
        <f>IF(OR(Z128="",$K129=0),Z128,IF(Z128=$I129,$J129,IF(AND(Z128&gt;=$J129,Z128&lt;=$L129),Z128+$M129,Z128)))</f>
      </c>
      <c r="AA129">
        <f>IF(OR(AA128="",$K129=0),AA128,IF(AA128=$I129,$J129,IF(AND(AA128&gt;=$J129,AA128&lt;=$L129),AA128+$M129,AA128)))</f>
      </c>
      <c r="AB129">
        <f>IF(OR(AB128="",$K129=0),AB128,IF(AB128=$I129,$J129,IF(AND(AB128&gt;=$J129,AB128&lt;=$L129),AB128+$M129,AB128)))</f>
      </c>
      <c r="AC129">
        <f>IF(OR(AC128="",$K129=0),AC128,IF(AC128=$I129,$J129,IF(AND(AC128&gt;=$J129,AC128&lt;=$L129),AC128+$M129,AC128)))</f>
      </c>
      <c r="AD129">
        <f>IF(OR(AD128="",$K129=0),AD128,IF(AD128=$I129,$J129,IF(AND(AD128&gt;=$J129,AD128&lt;=$L129),AD128+$M129,AD128)))</f>
      </c>
      <c r="AE129">
        <f>IF(OR(AE128="",$K129=0),AE128,IF(AE128=$I129,$J129,IF(AND(AE128&gt;=$J129,AE128&lt;=$L129),AE128+$M129,AE128)))</f>
      </c>
      <c r="AF129">
        <f>IF(OR(AF128="",$K129=0),AF128,IF(AF128=$I129,$J129,IF(AND(AF128&gt;=$J129,AF128&lt;=$L129),AF128+$M129,AF128)))</f>
      </c>
      <c r="AG129">
        <f>IF(OR(AG128="",$K129=0),AG128,IF(AG128=$I129,$J129,IF(AND(AG128&gt;=$J129,AG128&lt;=$L129),AG128+$M129,AG128)))</f>
      </c>
      <c r="AH129">
        <f>IF(OR(AH128="",$K129=0),AH128,IF(AH128=$I129,$J129,IF(AND(AH128&gt;=$J129,AH128&lt;=$L129),AH128+$M129,AH128)))</f>
      </c>
      <c r="AI129">
        <f>IF(OR(AI128="",$K129=0),AI128,IF(AI128=$I129,$J129,IF(AND(AI128&gt;=$J129,AI128&lt;=$L129),AI128+$M129,AI128)))</f>
      </c>
      <c r="AJ129">
        <f>IF(OR(AJ128="",$K129=0),AJ128,IF(AJ128=$I129,$J129,IF(AND(AJ128&gt;=$J129,AJ128&lt;=$L129),AJ128+$M129,AJ128)))</f>
      </c>
      <c r="AK129">
        <f>IF(OR(AK128="",$K129=0),AK128,IF(AK128=$I129,$J129,IF(AND(AK128&gt;=$J129,AK128&lt;=$L129),AK128+$M129,AK128)))</f>
      </c>
      <c r="AL129">
        <f>IF(OR(AL128="",$K129=0),AL128,IF(AL128=$I129,$J129,IF(AND(AL128&gt;=$J129,AL128&lt;=$L129),AL128+$M129,AL128)))</f>
      </c>
      <c r="AM129">
        <f>IF(OR(AM128="",$K129=0),AM128,IF(AM128=$I129,$J129,IF(AND(AM128&gt;=$J129,AM128&lt;=$L129),AM128+$M129,AM128)))</f>
      </c>
      <c r="AN129">
        <f>IF(OR(AN128="",$K129=0),AN128,IF(AN128=$I129,$J129,IF(AND(AN128&gt;=$J129,AN128&lt;=$L129),AN128+$M129,AN128)))</f>
      </c>
      <c r="AO129">
        <f>IF(OR(AO128="",$K129=0),AO128,IF(AO128=$I129,$J129,IF(AND(AO128&gt;=$J129,AO128&lt;=$L129),AO128+$M129,AO128)))</f>
      </c>
      <c r="AP129">
        <f>IF(OR(AP128="",$K129=0),AP128,IF(AP128=$I129,$J129,IF(AND(AP128&gt;=$J129,AP128&lt;=$L129),AP128+$M129,AP128)))</f>
      </c>
      <c r="AQ129">
        <f>IF(OR(AQ128="",$K129=0),AQ128,IF(AQ128=$I129,$J129,IF(AND(AQ128&gt;=$J129,AQ128&lt;=$L129),AQ128+$M129,AQ128)))</f>
      </c>
      <c r="AR129">
        <f>IF(OR(AR128="",$K129=0),AR128,IF(AR128=$I129,$J129,IF(AND(AR128&gt;=$J129,AR128&lt;=$L129),AR128+$M129,AR128)))</f>
      </c>
      <c r="AS129">
        <f>IF(OR(AS128="",$K129=0),AS128,IF(AS128=$I129,$J129,IF(AND(AS128&gt;=$J129,AS128&lt;=$L129),AS128+$M129,AS128)))</f>
      </c>
      <c r="AT129">
        <f>IF(OR(AT128="",$K129=0),AT128,IF(AT128=$I129,$J129,IF(AND(AT128&gt;=$J129,AT128&lt;=$L129),AT128+$M129,AT128)))</f>
      </c>
      <c r="AU129">
        <f>IF(OR(AU128="",$K129=0),AU128,IF(AU128=$I129,$J129,IF(AND(AU128&gt;=$J129,AU128&lt;=$L129),AU128+$M129,AU128)))</f>
      </c>
      <c r="AV129">
        <f>IF(OR(AV128="",$K129=0),AV128,IF(AV128=$I129,$J129,IF(AND(AV128&gt;=$J129,AV128&lt;=$L129),AV128+$M129,AV128)))</f>
      </c>
      <c r="AW129">
        <f>IF(OR(AW128="",$K129=0),AW128,IF(AW128=$I129,$J129,IF(AND(AW128&gt;=$J129,AW128&lt;=$L129),AW128+$M129,AW128)))</f>
      </c>
      <c r="AX129">
        <f>IF(OR(AX128="",$K129=0),AX128,IF(AX128=$I129,$J129,IF(AND(AX128&gt;=$J129,AX128&lt;=$L129),AX128+$M129,AX128)))</f>
      </c>
      <c r="AY129">
        <f>IF(OR(AY128="",$K129=0),AY128,IF(AY128=$I129,$J129,IF(AND(AY128&gt;=$J129,AY128&lt;=$L129),AY128+$M129,AY128)))</f>
      </c>
      <c r="AZ129">
        <f>IF(OR(AZ128="",$K129=0),AZ128,IF(AZ128=$I129,$J129,IF(AND(AZ128&gt;=$J129,AZ128&lt;=$L129),AZ128+$M129,AZ128)))</f>
      </c>
      <c r="BA129">
        <f>IF(OR(BA128="",$K129=0),BA128,IF(BA128=$I129,$J129,IF(AND(BA128&gt;=$J129,BA128&lt;=$L129),BA128+$M129,BA128)))</f>
      </c>
    </row>
    <row r="130" ht="20" customHeight="1">
      <c r="A130" s="9">
        <v>125</v>
      </c>
      <c r="B130" s="25"/>
      <c r="C130" s="26"/>
      <c r="D130" s="26"/>
      <c r="E130" s="26"/>
      <c r="F130" s="26"/>
      <c r="G130" s="27">
        <f>IF(AND($C130="",$D130=""),"",IF(OR($C130="",$D130=""),"Type both players",IF(OR($I130="",$J130=""),"A name is not on the Players tab",IF($C130=$D130,"The same player twice",IF($I130&lt;$J130,"Challenges go up the ladder, so nothing moved",IF($I130-$J130&gt;Settings!$C$5,"More than "&amp;Settings!$C$5&amp;" places up, so nothing moved",IF($E130="","To play",IF($E130="Defender",$D130&amp;" stays at "&amp;$J130,IF((Settings!$C$6="Swap places"),$C130&amp;" and "&amp;$D130&amp;" swap places",$C130&amp;" moves up to "&amp;$J130)))))))))</f>
      </c>
      <c r="I130">
        <f>IF($C130="","",IFERROR(INDEX($N$129:$BA$129,1,MATCH($C130,Players!$B$6:$B$45,0)),""))</f>
      </c>
      <c r="J130">
        <f>IF($D130="","",IFERROR(INDEX($N$129:$BA$129,1,MATCH($D130,Players!$B$6:$B$45,0)),""))</f>
      </c>
      <c r="K130">
        <f>IF(AND($E130="Challenger",ISNUMBER($I130),ISNUMBER($J130),$C130&lt;&gt;$D130),IF(AND($I130&gt;$J130,$I130-$J130&lt;=Settings!$C$5),1,0),0)</f>
      </c>
      <c r="L130">
        <f>IF($K130=0,"",IF((Settings!$C$6="Swap places"),$J130,$I130-1))</f>
      </c>
      <c r="M130">
        <f>IF($K130=0,"",IF((Settings!$C$6="Swap places"),$I130-$J130,1))</f>
      </c>
      <c r="N130">
        <f>IF(OR(N129="",$K130=0),N129,IF(N129=$I130,$J130,IF(AND(N129&gt;=$J130,N129&lt;=$L130),N129+$M130,N129)))</f>
      </c>
      <c r="O130">
        <f>IF(OR(O129="",$K130=0),O129,IF(O129=$I130,$J130,IF(AND(O129&gt;=$J130,O129&lt;=$L130),O129+$M130,O129)))</f>
      </c>
      <c r="P130">
        <f>IF(OR(P129="",$K130=0),P129,IF(P129=$I130,$J130,IF(AND(P129&gt;=$J130,P129&lt;=$L130),P129+$M130,P129)))</f>
      </c>
      <c r="Q130">
        <f>IF(OR(Q129="",$K130=0),Q129,IF(Q129=$I130,$J130,IF(AND(Q129&gt;=$J130,Q129&lt;=$L130),Q129+$M130,Q129)))</f>
      </c>
      <c r="R130">
        <f>IF(OR(R129="",$K130=0),R129,IF(R129=$I130,$J130,IF(AND(R129&gt;=$J130,R129&lt;=$L130),R129+$M130,R129)))</f>
      </c>
      <c r="S130">
        <f>IF(OR(S129="",$K130=0),S129,IF(S129=$I130,$J130,IF(AND(S129&gt;=$J130,S129&lt;=$L130),S129+$M130,S129)))</f>
      </c>
      <c r="T130">
        <f>IF(OR(T129="",$K130=0),T129,IF(T129=$I130,$J130,IF(AND(T129&gt;=$J130,T129&lt;=$L130),T129+$M130,T129)))</f>
      </c>
      <c r="U130">
        <f>IF(OR(U129="",$K130=0),U129,IF(U129=$I130,$J130,IF(AND(U129&gt;=$J130,U129&lt;=$L130),U129+$M130,U129)))</f>
      </c>
      <c r="V130">
        <f>IF(OR(V129="",$K130=0),V129,IF(V129=$I130,$J130,IF(AND(V129&gt;=$J130,V129&lt;=$L130),V129+$M130,V129)))</f>
      </c>
      <c r="W130">
        <f>IF(OR(W129="",$K130=0),W129,IF(W129=$I130,$J130,IF(AND(W129&gt;=$J130,W129&lt;=$L130),W129+$M130,W129)))</f>
      </c>
      <c r="X130">
        <f>IF(OR(X129="",$K130=0),X129,IF(X129=$I130,$J130,IF(AND(X129&gt;=$J130,X129&lt;=$L130),X129+$M130,X129)))</f>
      </c>
      <c r="Y130">
        <f>IF(OR(Y129="",$K130=0),Y129,IF(Y129=$I130,$J130,IF(AND(Y129&gt;=$J130,Y129&lt;=$L130),Y129+$M130,Y129)))</f>
      </c>
      <c r="Z130">
        <f>IF(OR(Z129="",$K130=0),Z129,IF(Z129=$I130,$J130,IF(AND(Z129&gt;=$J130,Z129&lt;=$L130),Z129+$M130,Z129)))</f>
      </c>
      <c r="AA130">
        <f>IF(OR(AA129="",$K130=0),AA129,IF(AA129=$I130,$J130,IF(AND(AA129&gt;=$J130,AA129&lt;=$L130),AA129+$M130,AA129)))</f>
      </c>
      <c r="AB130">
        <f>IF(OR(AB129="",$K130=0),AB129,IF(AB129=$I130,$J130,IF(AND(AB129&gt;=$J130,AB129&lt;=$L130),AB129+$M130,AB129)))</f>
      </c>
      <c r="AC130">
        <f>IF(OR(AC129="",$K130=0),AC129,IF(AC129=$I130,$J130,IF(AND(AC129&gt;=$J130,AC129&lt;=$L130),AC129+$M130,AC129)))</f>
      </c>
      <c r="AD130">
        <f>IF(OR(AD129="",$K130=0),AD129,IF(AD129=$I130,$J130,IF(AND(AD129&gt;=$J130,AD129&lt;=$L130),AD129+$M130,AD129)))</f>
      </c>
      <c r="AE130">
        <f>IF(OR(AE129="",$K130=0),AE129,IF(AE129=$I130,$J130,IF(AND(AE129&gt;=$J130,AE129&lt;=$L130),AE129+$M130,AE129)))</f>
      </c>
      <c r="AF130">
        <f>IF(OR(AF129="",$K130=0),AF129,IF(AF129=$I130,$J130,IF(AND(AF129&gt;=$J130,AF129&lt;=$L130),AF129+$M130,AF129)))</f>
      </c>
      <c r="AG130">
        <f>IF(OR(AG129="",$K130=0),AG129,IF(AG129=$I130,$J130,IF(AND(AG129&gt;=$J130,AG129&lt;=$L130),AG129+$M130,AG129)))</f>
      </c>
      <c r="AH130">
        <f>IF(OR(AH129="",$K130=0),AH129,IF(AH129=$I130,$J130,IF(AND(AH129&gt;=$J130,AH129&lt;=$L130),AH129+$M130,AH129)))</f>
      </c>
      <c r="AI130">
        <f>IF(OR(AI129="",$K130=0),AI129,IF(AI129=$I130,$J130,IF(AND(AI129&gt;=$J130,AI129&lt;=$L130),AI129+$M130,AI129)))</f>
      </c>
      <c r="AJ130">
        <f>IF(OR(AJ129="",$K130=0),AJ129,IF(AJ129=$I130,$J130,IF(AND(AJ129&gt;=$J130,AJ129&lt;=$L130),AJ129+$M130,AJ129)))</f>
      </c>
      <c r="AK130">
        <f>IF(OR(AK129="",$K130=0),AK129,IF(AK129=$I130,$J130,IF(AND(AK129&gt;=$J130,AK129&lt;=$L130),AK129+$M130,AK129)))</f>
      </c>
      <c r="AL130">
        <f>IF(OR(AL129="",$K130=0),AL129,IF(AL129=$I130,$J130,IF(AND(AL129&gt;=$J130,AL129&lt;=$L130),AL129+$M130,AL129)))</f>
      </c>
      <c r="AM130">
        <f>IF(OR(AM129="",$K130=0),AM129,IF(AM129=$I130,$J130,IF(AND(AM129&gt;=$J130,AM129&lt;=$L130),AM129+$M130,AM129)))</f>
      </c>
      <c r="AN130">
        <f>IF(OR(AN129="",$K130=0),AN129,IF(AN129=$I130,$J130,IF(AND(AN129&gt;=$J130,AN129&lt;=$L130),AN129+$M130,AN129)))</f>
      </c>
      <c r="AO130">
        <f>IF(OR(AO129="",$K130=0),AO129,IF(AO129=$I130,$J130,IF(AND(AO129&gt;=$J130,AO129&lt;=$L130),AO129+$M130,AO129)))</f>
      </c>
      <c r="AP130">
        <f>IF(OR(AP129="",$K130=0),AP129,IF(AP129=$I130,$J130,IF(AND(AP129&gt;=$J130,AP129&lt;=$L130),AP129+$M130,AP129)))</f>
      </c>
      <c r="AQ130">
        <f>IF(OR(AQ129="",$K130=0),AQ129,IF(AQ129=$I130,$J130,IF(AND(AQ129&gt;=$J130,AQ129&lt;=$L130),AQ129+$M130,AQ129)))</f>
      </c>
      <c r="AR130">
        <f>IF(OR(AR129="",$K130=0),AR129,IF(AR129=$I130,$J130,IF(AND(AR129&gt;=$J130,AR129&lt;=$L130),AR129+$M130,AR129)))</f>
      </c>
      <c r="AS130">
        <f>IF(OR(AS129="",$K130=0),AS129,IF(AS129=$I130,$J130,IF(AND(AS129&gt;=$J130,AS129&lt;=$L130),AS129+$M130,AS129)))</f>
      </c>
      <c r="AT130">
        <f>IF(OR(AT129="",$K130=0),AT129,IF(AT129=$I130,$J130,IF(AND(AT129&gt;=$J130,AT129&lt;=$L130),AT129+$M130,AT129)))</f>
      </c>
      <c r="AU130">
        <f>IF(OR(AU129="",$K130=0),AU129,IF(AU129=$I130,$J130,IF(AND(AU129&gt;=$J130,AU129&lt;=$L130),AU129+$M130,AU129)))</f>
      </c>
      <c r="AV130">
        <f>IF(OR(AV129="",$K130=0),AV129,IF(AV129=$I130,$J130,IF(AND(AV129&gt;=$J130,AV129&lt;=$L130),AV129+$M130,AV129)))</f>
      </c>
      <c r="AW130">
        <f>IF(OR(AW129="",$K130=0),AW129,IF(AW129=$I130,$J130,IF(AND(AW129&gt;=$J130,AW129&lt;=$L130),AW129+$M130,AW129)))</f>
      </c>
      <c r="AX130">
        <f>IF(OR(AX129="",$K130=0),AX129,IF(AX129=$I130,$J130,IF(AND(AX129&gt;=$J130,AX129&lt;=$L130),AX129+$M130,AX129)))</f>
      </c>
      <c r="AY130">
        <f>IF(OR(AY129="",$K130=0),AY129,IF(AY129=$I130,$J130,IF(AND(AY129&gt;=$J130,AY129&lt;=$L130),AY129+$M130,AY129)))</f>
      </c>
      <c r="AZ130">
        <f>IF(OR(AZ129="",$K130=0),AZ129,IF(AZ129=$I130,$J130,IF(AND(AZ129&gt;=$J130,AZ129&lt;=$L130),AZ129+$M130,AZ129)))</f>
      </c>
      <c r="BA130">
        <f>IF(OR(BA129="",$K130=0),BA129,IF(BA129=$I130,$J130,IF(AND(BA129&gt;=$J130,BA129&lt;=$L130),BA129+$M130,BA129)))</f>
      </c>
    </row>
    <row r="131" ht="20" customHeight="1">
      <c r="A131" s="9">
        <v>126</v>
      </c>
      <c r="B131" s="25"/>
      <c r="C131" s="26"/>
      <c r="D131" s="26"/>
      <c r="E131" s="26"/>
      <c r="F131" s="26"/>
      <c r="G131" s="27">
        <f>IF(AND($C131="",$D131=""),"",IF(OR($C131="",$D131=""),"Type both players",IF(OR($I131="",$J131=""),"A name is not on the Players tab",IF($C131=$D131,"The same player twice",IF($I131&lt;$J131,"Challenges go up the ladder, so nothing moved",IF($I131-$J131&gt;Settings!$C$5,"More than "&amp;Settings!$C$5&amp;" places up, so nothing moved",IF($E131="","To play",IF($E131="Defender",$D131&amp;" stays at "&amp;$J131,IF((Settings!$C$6="Swap places"),$C131&amp;" and "&amp;$D131&amp;" swap places",$C131&amp;" moves up to "&amp;$J131)))))))))</f>
      </c>
      <c r="I131">
        <f>IF($C131="","",IFERROR(INDEX($N$130:$BA$130,1,MATCH($C131,Players!$B$6:$B$45,0)),""))</f>
      </c>
      <c r="J131">
        <f>IF($D131="","",IFERROR(INDEX($N$130:$BA$130,1,MATCH($D131,Players!$B$6:$B$45,0)),""))</f>
      </c>
      <c r="K131">
        <f>IF(AND($E131="Challenger",ISNUMBER($I131),ISNUMBER($J131),$C131&lt;&gt;$D131),IF(AND($I131&gt;$J131,$I131-$J131&lt;=Settings!$C$5),1,0),0)</f>
      </c>
      <c r="L131">
        <f>IF($K131=0,"",IF((Settings!$C$6="Swap places"),$J131,$I131-1))</f>
      </c>
      <c r="M131">
        <f>IF($K131=0,"",IF((Settings!$C$6="Swap places"),$I131-$J131,1))</f>
      </c>
      <c r="N131">
        <f>IF(OR(N130="",$K131=0),N130,IF(N130=$I131,$J131,IF(AND(N130&gt;=$J131,N130&lt;=$L131),N130+$M131,N130)))</f>
      </c>
      <c r="O131">
        <f>IF(OR(O130="",$K131=0),O130,IF(O130=$I131,$J131,IF(AND(O130&gt;=$J131,O130&lt;=$L131),O130+$M131,O130)))</f>
      </c>
      <c r="P131">
        <f>IF(OR(P130="",$K131=0),P130,IF(P130=$I131,$J131,IF(AND(P130&gt;=$J131,P130&lt;=$L131),P130+$M131,P130)))</f>
      </c>
      <c r="Q131">
        <f>IF(OR(Q130="",$K131=0),Q130,IF(Q130=$I131,$J131,IF(AND(Q130&gt;=$J131,Q130&lt;=$L131),Q130+$M131,Q130)))</f>
      </c>
      <c r="R131">
        <f>IF(OR(R130="",$K131=0),R130,IF(R130=$I131,$J131,IF(AND(R130&gt;=$J131,R130&lt;=$L131),R130+$M131,R130)))</f>
      </c>
      <c r="S131">
        <f>IF(OR(S130="",$K131=0),S130,IF(S130=$I131,$J131,IF(AND(S130&gt;=$J131,S130&lt;=$L131),S130+$M131,S130)))</f>
      </c>
      <c r="T131">
        <f>IF(OR(T130="",$K131=0),T130,IF(T130=$I131,$J131,IF(AND(T130&gt;=$J131,T130&lt;=$L131),T130+$M131,T130)))</f>
      </c>
      <c r="U131">
        <f>IF(OR(U130="",$K131=0),U130,IF(U130=$I131,$J131,IF(AND(U130&gt;=$J131,U130&lt;=$L131),U130+$M131,U130)))</f>
      </c>
      <c r="V131">
        <f>IF(OR(V130="",$K131=0),V130,IF(V130=$I131,$J131,IF(AND(V130&gt;=$J131,V130&lt;=$L131),V130+$M131,V130)))</f>
      </c>
      <c r="W131">
        <f>IF(OR(W130="",$K131=0),W130,IF(W130=$I131,$J131,IF(AND(W130&gt;=$J131,W130&lt;=$L131),W130+$M131,W130)))</f>
      </c>
      <c r="X131">
        <f>IF(OR(X130="",$K131=0),X130,IF(X130=$I131,$J131,IF(AND(X130&gt;=$J131,X130&lt;=$L131),X130+$M131,X130)))</f>
      </c>
      <c r="Y131">
        <f>IF(OR(Y130="",$K131=0),Y130,IF(Y130=$I131,$J131,IF(AND(Y130&gt;=$J131,Y130&lt;=$L131),Y130+$M131,Y130)))</f>
      </c>
      <c r="Z131">
        <f>IF(OR(Z130="",$K131=0),Z130,IF(Z130=$I131,$J131,IF(AND(Z130&gt;=$J131,Z130&lt;=$L131),Z130+$M131,Z130)))</f>
      </c>
      <c r="AA131">
        <f>IF(OR(AA130="",$K131=0),AA130,IF(AA130=$I131,$J131,IF(AND(AA130&gt;=$J131,AA130&lt;=$L131),AA130+$M131,AA130)))</f>
      </c>
      <c r="AB131">
        <f>IF(OR(AB130="",$K131=0),AB130,IF(AB130=$I131,$J131,IF(AND(AB130&gt;=$J131,AB130&lt;=$L131),AB130+$M131,AB130)))</f>
      </c>
      <c r="AC131">
        <f>IF(OR(AC130="",$K131=0),AC130,IF(AC130=$I131,$J131,IF(AND(AC130&gt;=$J131,AC130&lt;=$L131),AC130+$M131,AC130)))</f>
      </c>
      <c r="AD131">
        <f>IF(OR(AD130="",$K131=0),AD130,IF(AD130=$I131,$J131,IF(AND(AD130&gt;=$J131,AD130&lt;=$L131),AD130+$M131,AD130)))</f>
      </c>
      <c r="AE131">
        <f>IF(OR(AE130="",$K131=0),AE130,IF(AE130=$I131,$J131,IF(AND(AE130&gt;=$J131,AE130&lt;=$L131),AE130+$M131,AE130)))</f>
      </c>
      <c r="AF131">
        <f>IF(OR(AF130="",$K131=0),AF130,IF(AF130=$I131,$J131,IF(AND(AF130&gt;=$J131,AF130&lt;=$L131),AF130+$M131,AF130)))</f>
      </c>
      <c r="AG131">
        <f>IF(OR(AG130="",$K131=0),AG130,IF(AG130=$I131,$J131,IF(AND(AG130&gt;=$J131,AG130&lt;=$L131),AG130+$M131,AG130)))</f>
      </c>
      <c r="AH131">
        <f>IF(OR(AH130="",$K131=0),AH130,IF(AH130=$I131,$J131,IF(AND(AH130&gt;=$J131,AH130&lt;=$L131),AH130+$M131,AH130)))</f>
      </c>
      <c r="AI131">
        <f>IF(OR(AI130="",$K131=0),AI130,IF(AI130=$I131,$J131,IF(AND(AI130&gt;=$J131,AI130&lt;=$L131),AI130+$M131,AI130)))</f>
      </c>
      <c r="AJ131">
        <f>IF(OR(AJ130="",$K131=0),AJ130,IF(AJ130=$I131,$J131,IF(AND(AJ130&gt;=$J131,AJ130&lt;=$L131),AJ130+$M131,AJ130)))</f>
      </c>
      <c r="AK131">
        <f>IF(OR(AK130="",$K131=0),AK130,IF(AK130=$I131,$J131,IF(AND(AK130&gt;=$J131,AK130&lt;=$L131),AK130+$M131,AK130)))</f>
      </c>
      <c r="AL131">
        <f>IF(OR(AL130="",$K131=0),AL130,IF(AL130=$I131,$J131,IF(AND(AL130&gt;=$J131,AL130&lt;=$L131),AL130+$M131,AL130)))</f>
      </c>
      <c r="AM131">
        <f>IF(OR(AM130="",$K131=0),AM130,IF(AM130=$I131,$J131,IF(AND(AM130&gt;=$J131,AM130&lt;=$L131),AM130+$M131,AM130)))</f>
      </c>
      <c r="AN131">
        <f>IF(OR(AN130="",$K131=0),AN130,IF(AN130=$I131,$J131,IF(AND(AN130&gt;=$J131,AN130&lt;=$L131),AN130+$M131,AN130)))</f>
      </c>
      <c r="AO131">
        <f>IF(OR(AO130="",$K131=0),AO130,IF(AO130=$I131,$J131,IF(AND(AO130&gt;=$J131,AO130&lt;=$L131),AO130+$M131,AO130)))</f>
      </c>
      <c r="AP131">
        <f>IF(OR(AP130="",$K131=0),AP130,IF(AP130=$I131,$J131,IF(AND(AP130&gt;=$J131,AP130&lt;=$L131),AP130+$M131,AP130)))</f>
      </c>
      <c r="AQ131">
        <f>IF(OR(AQ130="",$K131=0),AQ130,IF(AQ130=$I131,$J131,IF(AND(AQ130&gt;=$J131,AQ130&lt;=$L131),AQ130+$M131,AQ130)))</f>
      </c>
      <c r="AR131">
        <f>IF(OR(AR130="",$K131=0),AR130,IF(AR130=$I131,$J131,IF(AND(AR130&gt;=$J131,AR130&lt;=$L131),AR130+$M131,AR130)))</f>
      </c>
      <c r="AS131">
        <f>IF(OR(AS130="",$K131=0),AS130,IF(AS130=$I131,$J131,IF(AND(AS130&gt;=$J131,AS130&lt;=$L131),AS130+$M131,AS130)))</f>
      </c>
      <c r="AT131">
        <f>IF(OR(AT130="",$K131=0),AT130,IF(AT130=$I131,$J131,IF(AND(AT130&gt;=$J131,AT130&lt;=$L131),AT130+$M131,AT130)))</f>
      </c>
      <c r="AU131">
        <f>IF(OR(AU130="",$K131=0),AU130,IF(AU130=$I131,$J131,IF(AND(AU130&gt;=$J131,AU130&lt;=$L131),AU130+$M131,AU130)))</f>
      </c>
      <c r="AV131">
        <f>IF(OR(AV130="",$K131=0),AV130,IF(AV130=$I131,$J131,IF(AND(AV130&gt;=$J131,AV130&lt;=$L131),AV130+$M131,AV130)))</f>
      </c>
      <c r="AW131">
        <f>IF(OR(AW130="",$K131=0),AW130,IF(AW130=$I131,$J131,IF(AND(AW130&gt;=$J131,AW130&lt;=$L131),AW130+$M131,AW130)))</f>
      </c>
      <c r="AX131">
        <f>IF(OR(AX130="",$K131=0),AX130,IF(AX130=$I131,$J131,IF(AND(AX130&gt;=$J131,AX130&lt;=$L131),AX130+$M131,AX130)))</f>
      </c>
      <c r="AY131">
        <f>IF(OR(AY130="",$K131=0),AY130,IF(AY130=$I131,$J131,IF(AND(AY130&gt;=$J131,AY130&lt;=$L131),AY130+$M131,AY130)))</f>
      </c>
      <c r="AZ131">
        <f>IF(OR(AZ130="",$K131=0),AZ130,IF(AZ130=$I131,$J131,IF(AND(AZ130&gt;=$J131,AZ130&lt;=$L131),AZ130+$M131,AZ130)))</f>
      </c>
      <c r="BA131">
        <f>IF(OR(BA130="",$K131=0),BA130,IF(BA130=$I131,$J131,IF(AND(BA130&gt;=$J131,BA130&lt;=$L131),BA130+$M131,BA130)))</f>
      </c>
    </row>
    <row r="132" ht="20" customHeight="1">
      <c r="A132" s="9">
        <v>127</v>
      </c>
      <c r="B132" s="25"/>
      <c r="C132" s="26"/>
      <c r="D132" s="26"/>
      <c r="E132" s="26"/>
      <c r="F132" s="26"/>
      <c r="G132" s="27">
        <f>IF(AND($C132="",$D132=""),"",IF(OR($C132="",$D132=""),"Type both players",IF(OR($I132="",$J132=""),"A name is not on the Players tab",IF($C132=$D132,"The same player twice",IF($I132&lt;$J132,"Challenges go up the ladder, so nothing moved",IF($I132-$J132&gt;Settings!$C$5,"More than "&amp;Settings!$C$5&amp;" places up, so nothing moved",IF($E132="","To play",IF($E132="Defender",$D132&amp;" stays at "&amp;$J132,IF((Settings!$C$6="Swap places"),$C132&amp;" and "&amp;$D132&amp;" swap places",$C132&amp;" moves up to "&amp;$J132)))))))))</f>
      </c>
      <c r="I132">
        <f>IF($C132="","",IFERROR(INDEX($N$131:$BA$131,1,MATCH($C132,Players!$B$6:$B$45,0)),""))</f>
      </c>
      <c r="J132">
        <f>IF($D132="","",IFERROR(INDEX($N$131:$BA$131,1,MATCH($D132,Players!$B$6:$B$45,0)),""))</f>
      </c>
      <c r="K132">
        <f>IF(AND($E132="Challenger",ISNUMBER($I132),ISNUMBER($J132),$C132&lt;&gt;$D132),IF(AND($I132&gt;$J132,$I132-$J132&lt;=Settings!$C$5),1,0),0)</f>
      </c>
      <c r="L132">
        <f>IF($K132=0,"",IF((Settings!$C$6="Swap places"),$J132,$I132-1))</f>
      </c>
      <c r="M132">
        <f>IF($K132=0,"",IF((Settings!$C$6="Swap places"),$I132-$J132,1))</f>
      </c>
      <c r="N132">
        <f>IF(OR(N131="",$K132=0),N131,IF(N131=$I132,$J132,IF(AND(N131&gt;=$J132,N131&lt;=$L132),N131+$M132,N131)))</f>
      </c>
      <c r="O132">
        <f>IF(OR(O131="",$K132=0),O131,IF(O131=$I132,$J132,IF(AND(O131&gt;=$J132,O131&lt;=$L132),O131+$M132,O131)))</f>
      </c>
      <c r="P132">
        <f>IF(OR(P131="",$K132=0),P131,IF(P131=$I132,$J132,IF(AND(P131&gt;=$J132,P131&lt;=$L132),P131+$M132,P131)))</f>
      </c>
      <c r="Q132">
        <f>IF(OR(Q131="",$K132=0),Q131,IF(Q131=$I132,$J132,IF(AND(Q131&gt;=$J132,Q131&lt;=$L132),Q131+$M132,Q131)))</f>
      </c>
      <c r="R132">
        <f>IF(OR(R131="",$K132=0),R131,IF(R131=$I132,$J132,IF(AND(R131&gt;=$J132,R131&lt;=$L132),R131+$M132,R131)))</f>
      </c>
      <c r="S132">
        <f>IF(OR(S131="",$K132=0),S131,IF(S131=$I132,$J132,IF(AND(S131&gt;=$J132,S131&lt;=$L132),S131+$M132,S131)))</f>
      </c>
      <c r="T132">
        <f>IF(OR(T131="",$K132=0),T131,IF(T131=$I132,$J132,IF(AND(T131&gt;=$J132,T131&lt;=$L132),T131+$M132,T131)))</f>
      </c>
      <c r="U132">
        <f>IF(OR(U131="",$K132=0),U131,IF(U131=$I132,$J132,IF(AND(U131&gt;=$J132,U131&lt;=$L132),U131+$M132,U131)))</f>
      </c>
      <c r="V132">
        <f>IF(OR(V131="",$K132=0),V131,IF(V131=$I132,$J132,IF(AND(V131&gt;=$J132,V131&lt;=$L132),V131+$M132,V131)))</f>
      </c>
      <c r="W132">
        <f>IF(OR(W131="",$K132=0),W131,IF(W131=$I132,$J132,IF(AND(W131&gt;=$J132,W131&lt;=$L132),W131+$M132,W131)))</f>
      </c>
      <c r="X132">
        <f>IF(OR(X131="",$K132=0),X131,IF(X131=$I132,$J132,IF(AND(X131&gt;=$J132,X131&lt;=$L132),X131+$M132,X131)))</f>
      </c>
      <c r="Y132">
        <f>IF(OR(Y131="",$K132=0),Y131,IF(Y131=$I132,$J132,IF(AND(Y131&gt;=$J132,Y131&lt;=$L132),Y131+$M132,Y131)))</f>
      </c>
      <c r="Z132">
        <f>IF(OR(Z131="",$K132=0),Z131,IF(Z131=$I132,$J132,IF(AND(Z131&gt;=$J132,Z131&lt;=$L132),Z131+$M132,Z131)))</f>
      </c>
      <c r="AA132">
        <f>IF(OR(AA131="",$K132=0),AA131,IF(AA131=$I132,$J132,IF(AND(AA131&gt;=$J132,AA131&lt;=$L132),AA131+$M132,AA131)))</f>
      </c>
      <c r="AB132">
        <f>IF(OR(AB131="",$K132=0),AB131,IF(AB131=$I132,$J132,IF(AND(AB131&gt;=$J132,AB131&lt;=$L132),AB131+$M132,AB131)))</f>
      </c>
      <c r="AC132">
        <f>IF(OR(AC131="",$K132=0),AC131,IF(AC131=$I132,$J132,IF(AND(AC131&gt;=$J132,AC131&lt;=$L132),AC131+$M132,AC131)))</f>
      </c>
      <c r="AD132">
        <f>IF(OR(AD131="",$K132=0),AD131,IF(AD131=$I132,$J132,IF(AND(AD131&gt;=$J132,AD131&lt;=$L132),AD131+$M132,AD131)))</f>
      </c>
      <c r="AE132">
        <f>IF(OR(AE131="",$K132=0),AE131,IF(AE131=$I132,$J132,IF(AND(AE131&gt;=$J132,AE131&lt;=$L132),AE131+$M132,AE131)))</f>
      </c>
      <c r="AF132">
        <f>IF(OR(AF131="",$K132=0),AF131,IF(AF131=$I132,$J132,IF(AND(AF131&gt;=$J132,AF131&lt;=$L132),AF131+$M132,AF131)))</f>
      </c>
      <c r="AG132">
        <f>IF(OR(AG131="",$K132=0),AG131,IF(AG131=$I132,$J132,IF(AND(AG131&gt;=$J132,AG131&lt;=$L132),AG131+$M132,AG131)))</f>
      </c>
      <c r="AH132">
        <f>IF(OR(AH131="",$K132=0),AH131,IF(AH131=$I132,$J132,IF(AND(AH131&gt;=$J132,AH131&lt;=$L132),AH131+$M132,AH131)))</f>
      </c>
      <c r="AI132">
        <f>IF(OR(AI131="",$K132=0),AI131,IF(AI131=$I132,$J132,IF(AND(AI131&gt;=$J132,AI131&lt;=$L132),AI131+$M132,AI131)))</f>
      </c>
      <c r="AJ132">
        <f>IF(OR(AJ131="",$K132=0),AJ131,IF(AJ131=$I132,$J132,IF(AND(AJ131&gt;=$J132,AJ131&lt;=$L132),AJ131+$M132,AJ131)))</f>
      </c>
      <c r="AK132">
        <f>IF(OR(AK131="",$K132=0),AK131,IF(AK131=$I132,$J132,IF(AND(AK131&gt;=$J132,AK131&lt;=$L132),AK131+$M132,AK131)))</f>
      </c>
      <c r="AL132">
        <f>IF(OR(AL131="",$K132=0),AL131,IF(AL131=$I132,$J132,IF(AND(AL131&gt;=$J132,AL131&lt;=$L132),AL131+$M132,AL131)))</f>
      </c>
      <c r="AM132">
        <f>IF(OR(AM131="",$K132=0),AM131,IF(AM131=$I132,$J132,IF(AND(AM131&gt;=$J132,AM131&lt;=$L132),AM131+$M132,AM131)))</f>
      </c>
      <c r="AN132">
        <f>IF(OR(AN131="",$K132=0),AN131,IF(AN131=$I132,$J132,IF(AND(AN131&gt;=$J132,AN131&lt;=$L132),AN131+$M132,AN131)))</f>
      </c>
      <c r="AO132">
        <f>IF(OR(AO131="",$K132=0),AO131,IF(AO131=$I132,$J132,IF(AND(AO131&gt;=$J132,AO131&lt;=$L132),AO131+$M132,AO131)))</f>
      </c>
      <c r="AP132">
        <f>IF(OR(AP131="",$K132=0),AP131,IF(AP131=$I132,$J132,IF(AND(AP131&gt;=$J132,AP131&lt;=$L132),AP131+$M132,AP131)))</f>
      </c>
      <c r="AQ132">
        <f>IF(OR(AQ131="",$K132=0),AQ131,IF(AQ131=$I132,$J132,IF(AND(AQ131&gt;=$J132,AQ131&lt;=$L132),AQ131+$M132,AQ131)))</f>
      </c>
      <c r="AR132">
        <f>IF(OR(AR131="",$K132=0),AR131,IF(AR131=$I132,$J132,IF(AND(AR131&gt;=$J132,AR131&lt;=$L132),AR131+$M132,AR131)))</f>
      </c>
      <c r="AS132">
        <f>IF(OR(AS131="",$K132=0),AS131,IF(AS131=$I132,$J132,IF(AND(AS131&gt;=$J132,AS131&lt;=$L132),AS131+$M132,AS131)))</f>
      </c>
      <c r="AT132">
        <f>IF(OR(AT131="",$K132=0),AT131,IF(AT131=$I132,$J132,IF(AND(AT131&gt;=$J132,AT131&lt;=$L132),AT131+$M132,AT131)))</f>
      </c>
      <c r="AU132">
        <f>IF(OR(AU131="",$K132=0),AU131,IF(AU131=$I132,$J132,IF(AND(AU131&gt;=$J132,AU131&lt;=$L132),AU131+$M132,AU131)))</f>
      </c>
      <c r="AV132">
        <f>IF(OR(AV131="",$K132=0),AV131,IF(AV131=$I132,$J132,IF(AND(AV131&gt;=$J132,AV131&lt;=$L132),AV131+$M132,AV131)))</f>
      </c>
      <c r="AW132">
        <f>IF(OR(AW131="",$K132=0),AW131,IF(AW131=$I132,$J132,IF(AND(AW131&gt;=$J132,AW131&lt;=$L132),AW131+$M132,AW131)))</f>
      </c>
      <c r="AX132">
        <f>IF(OR(AX131="",$K132=0),AX131,IF(AX131=$I132,$J132,IF(AND(AX131&gt;=$J132,AX131&lt;=$L132),AX131+$M132,AX131)))</f>
      </c>
      <c r="AY132">
        <f>IF(OR(AY131="",$K132=0),AY131,IF(AY131=$I132,$J132,IF(AND(AY131&gt;=$J132,AY131&lt;=$L132),AY131+$M132,AY131)))</f>
      </c>
      <c r="AZ132">
        <f>IF(OR(AZ131="",$K132=0),AZ131,IF(AZ131=$I132,$J132,IF(AND(AZ131&gt;=$J132,AZ131&lt;=$L132),AZ131+$M132,AZ131)))</f>
      </c>
      <c r="BA132">
        <f>IF(OR(BA131="",$K132=0),BA131,IF(BA131=$I132,$J132,IF(AND(BA131&gt;=$J132,BA131&lt;=$L132),BA131+$M132,BA131)))</f>
      </c>
    </row>
    <row r="133" ht="20" customHeight="1">
      <c r="A133" s="9">
        <v>128</v>
      </c>
      <c r="B133" s="25"/>
      <c r="C133" s="26"/>
      <c r="D133" s="26"/>
      <c r="E133" s="26"/>
      <c r="F133" s="26"/>
      <c r="G133" s="27">
        <f>IF(AND($C133="",$D133=""),"",IF(OR($C133="",$D133=""),"Type both players",IF(OR($I133="",$J133=""),"A name is not on the Players tab",IF($C133=$D133,"The same player twice",IF($I133&lt;$J133,"Challenges go up the ladder, so nothing moved",IF($I133-$J133&gt;Settings!$C$5,"More than "&amp;Settings!$C$5&amp;" places up, so nothing moved",IF($E133="","To play",IF($E133="Defender",$D133&amp;" stays at "&amp;$J133,IF((Settings!$C$6="Swap places"),$C133&amp;" and "&amp;$D133&amp;" swap places",$C133&amp;" moves up to "&amp;$J133)))))))))</f>
      </c>
      <c r="I133">
        <f>IF($C133="","",IFERROR(INDEX($N$132:$BA$132,1,MATCH($C133,Players!$B$6:$B$45,0)),""))</f>
      </c>
      <c r="J133">
        <f>IF($D133="","",IFERROR(INDEX($N$132:$BA$132,1,MATCH($D133,Players!$B$6:$B$45,0)),""))</f>
      </c>
      <c r="K133">
        <f>IF(AND($E133="Challenger",ISNUMBER($I133),ISNUMBER($J133),$C133&lt;&gt;$D133),IF(AND($I133&gt;$J133,$I133-$J133&lt;=Settings!$C$5),1,0),0)</f>
      </c>
      <c r="L133">
        <f>IF($K133=0,"",IF((Settings!$C$6="Swap places"),$J133,$I133-1))</f>
      </c>
      <c r="M133">
        <f>IF($K133=0,"",IF((Settings!$C$6="Swap places"),$I133-$J133,1))</f>
      </c>
      <c r="N133">
        <f>IF(OR(N132="",$K133=0),N132,IF(N132=$I133,$J133,IF(AND(N132&gt;=$J133,N132&lt;=$L133),N132+$M133,N132)))</f>
      </c>
      <c r="O133">
        <f>IF(OR(O132="",$K133=0),O132,IF(O132=$I133,$J133,IF(AND(O132&gt;=$J133,O132&lt;=$L133),O132+$M133,O132)))</f>
      </c>
      <c r="P133">
        <f>IF(OR(P132="",$K133=0),P132,IF(P132=$I133,$J133,IF(AND(P132&gt;=$J133,P132&lt;=$L133),P132+$M133,P132)))</f>
      </c>
      <c r="Q133">
        <f>IF(OR(Q132="",$K133=0),Q132,IF(Q132=$I133,$J133,IF(AND(Q132&gt;=$J133,Q132&lt;=$L133),Q132+$M133,Q132)))</f>
      </c>
      <c r="R133">
        <f>IF(OR(R132="",$K133=0),R132,IF(R132=$I133,$J133,IF(AND(R132&gt;=$J133,R132&lt;=$L133),R132+$M133,R132)))</f>
      </c>
      <c r="S133">
        <f>IF(OR(S132="",$K133=0),S132,IF(S132=$I133,$J133,IF(AND(S132&gt;=$J133,S132&lt;=$L133),S132+$M133,S132)))</f>
      </c>
      <c r="T133">
        <f>IF(OR(T132="",$K133=0),T132,IF(T132=$I133,$J133,IF(AND(T132&gt;=$J133,T132&lt;=$L133),T132+$M133,T132)))</f>
      </c>
      <c r="U133">
        <f>IF(OR(U132="",$K133=0),U132,IF(U132=$I133,$J133,IF(AND(U132&gt;=$J133,U132&lt;=$L133),U132+$M133,U132)))</f>
      </c>
      <c r="V133">
        <f>IF(OR(V132="",$K133=0),V132,IF(V132=$I133,$J133,IF(AND(V132&gt;=$J133,V132&lt;=$L133),V132+$M133,V132)))</f>
      </c>
      <c r="W133">
        <f>IF(OR(W132="",$K133=0),W132,IF(W132=$I133,$J133,IF(AND(W132&gt;=$J133,W132&lt;=$L133),W132+$M133,W132)))</f>
      </c>
      <c r="X133">
        <f>IF(OR(X132="",$K133=0),X132,IF(X132=$I133,$J133,IF(AND(X132&gt;=$J133,X132&lt;=$L133),X132+$M133,X132)))</f>
      </c>
      <c r="Y133">
        <f>IF(OR(Y132="",$K133=0),Y132,IF(Y132=$I133,$J133,IF(AND(Y132&gt;=$J133,Y132&lt;=$L133),Y132+$M133,Y132)))</f>
      </c>
      <c r="Z133">
        <f>IF(OR(Z132="",$K133=0),Z132,IF(Z132=$I133,$J133,IF(AND(Z132&gt;=$J133,Z132&lt;=$L133),Z132+$M133,Z132)))</f>
      </c>
      <c r="AA133">
        <f>IF(OR(AA132="",$K133=0),AA132,IF(AA132=$I133,$J133,IF(AND(AA132&gt;=$J133,AA132&lt;=$L133),AA132+$M133,AA132)))</f>
      </c>
      <c r="AB133">
        <f>IF(OR(AB132="",$K133=0),AB132,IF(AB132=$I133,$J133,IF(AND(AB132&gt;=$J133,AB132&lt;=$L133),AB132+$M133,AB132)))</f>
      </c>
      <c r="AC133">
        <f>IF(OR(AC132="",$K133=0),AC132,IF(AC132=$I133,$J133,IF(AND(AC132&gt;=$J133,AC132&lt;=$L133),AC132+$M133,AC132)))</f>
      </c>
      <c r="AD133">
        <f>IF(OR(AD132="",$K133=0),AD132,IF(AD132=$I133,$J133,IF(AND(AD132&gt;=$J133,AD132&lt;=$L133),AD132+$M133,AD132)))</f>
      </c>
      <c r="AE133">
        <f>IF(OR(AE132="",$K133=0),AE132,IF(AE132=$I133,$J133,IF(AND(AE132&gt;=$J133,AE132&lt;=$L133),AE132+$M133,AE132)))</f>
      </c>
      <c r="AF133">
        <f>IF(OR(AF132="",$K133=0),AF132,IF(AF132=$I133,$J133,IF(AND(AF132&gt;=$J133,AF132&lt;=$L133),AF132+$M133,AF132)))</f>
      </c>
      <c r="AG133">
        <f>IF(OR(AG132="",$K133=0),AG132,IF(AG132=$I133,$J133,IF(AND(AG132&gt;=$J133,AG132&lt;=$L133),AG132+$M133,AG132)))</f>
      </c>
      <c r="AH133">
        <f>IF(OR(AH132="",$K133=0),AH132,IF(AH132=$I133,$J133,IF(AND(AH132&gt;=$J133,AH132&lt;=$L133),AH132+$M133,AH132)))</f>
      </c>
      <c r="AI133">
        <f>IF(OR(AI132="",$K133=0),AI132,IF(AI132=$I133,$J133,IF(AND(AI132&gt;=$J133,AI132&lt;=$L133),AI132+$M133,AI132)))</f>
      </c>
      <c r="AJ133">
        <f>IF(OR(AJ132="",$K133=0),AJ132,IF(AJ132=$I133,$J133,IF(AND(AJ132&gt;=$J133,AJ132&lt;=$L133),AJ132+$M133,AJ132)))</f>
      </c>
      <c r="AK133">
        <f>IF(OR(AK132="",$K133=0),AK132,IF(AK132=$I133,$J133,IF(AND(AK132&gt;=$J133,AK132&lt;=$L133),AK132+$M133,AK132)))</f>
      </c>
      <c r="AL133">
        <f>IF(OR(AL132="",$K133=0),AL132,IF(AL132=$I133,$J133,IF(AND(AL132&gt;=$J133,AL132&lt;=$L133),AL132+$M133,AL132)))</f>
      </c>
      <c r="AM133">
        <f>IF(OR(AM132="",$K133=0),AM132,IF(AM132=$I133,$J133,IF(AND(AM132&gt;=$J133,AM132&lt;=$L133),AM132+$M133,AM132)))</f>
      </c>
      <c r="AN133">
        <f>IF(OR(AN132="",$K133=0),AN132,IF(AN132=$I133,$J133,IF(AND(AN132&gt;=$J133,AN132&lt;=$L133),AN132+$M133,AN132)))</f>
      </c>
      <c r="AO133">
        <f>IF(OR(AO132="",$K133=0),AO132,IF(AO132=$I133,$J133,IF(AND(AO132&gt;=$J133,AO132&lt;=$L133),AO132+$M133,AO132)))</f>
      </c>
      <c r="AP133">
        <f>IF(OR(AP132="",$K133=0),AP132,IF(AP132=$I133,$J133,IF(AND(AP132&gt;=$J133,AP132&lt;=$L133),AP132+$M133,AP132)))</f>
      </c>
      <c r="AQ133">
        <f>IF(OR(AQ132="",$K133=0),AQ132,IF(AQ132=$I133,$J133,IF(AND(AQ132&gt;=$J133,AQ132&lt;=$L133),AQ132+$M133,AQ132)))</f>
      </c>
      <c r="AR133">
        <f>IF(OR(AR132="",$K133=0),AR132,IF(AR132=$I133,$J133,IF(AND(AR132&gt;=$J133,AR132&lt;=$L133),AR132+$M133,AR132)))</f>
      </c>
      <c r="AS133">
        <f>IF(OR(AS132="",$K133=0),AS132,IF(AS132=$I133,$J133,IF(AND(AS132&gt;=$J133,AS132&lt;=$L133),AS132+$M133,AS132)))</f>
      </c>
      <c r="AT133">
        <f>IF(OR(AT132="",$K133=0),AT132,IF(AT132=$I133,$J133,IF(AND(AT132&gt;=$J133,AT132&lt;=$L133),AT132+$M133,AT132)))</f>
      </c>
      <c r="AU133">
        <f>IF(OR(AU132="",$K133=0),AU132,IF(AU132=$I133,$J133,IF(AND(AU132&gt;=$J133,AU132&lt;=$L133),AU132+$M133,AU132)))</f>
      </c>
      <c r="AV133">
        <f>IF(OR(AV132="",$K133=0),AV132,IF(AV132=$I133,$J133,IF(AND(AV132&gt;=$J133,AV132&lt;=$L133),AV132+$M133,AV132)))</f>
      </c>
      <c r="AW133">
        <f>IF(OR(AW132="",$K133=0),AW132,IF(AW132=$I133,$J133,IF(AND(AW132&gt;=$J133,AW132&lt;=$L133),AW132+$M133,AW132)))</f>
      </c>
      <c r="AX133">
        <f>IF(OR(AX132="",$K133=0),AX132,IF(AX132=$I133,$J133,IF(AND(AX132&gt;=$J133,AX132&lt;=$L133),AX132+$M133,AX132)))</f>
      </c>
      <c r="AY133">
        <f>IF(OR(AY132="",$K133=0),AY132,IF(AY132=$I133,$J133,IF(AND(AY132&gt;=$J133,AY132&lt;=$L133),AY132+$M133,AY132)))</f>
      </c>
      <c r="AZ133">
        <f>IF(OR(AZ132="",$K133=0),AZ132,IF(AZ132=$I133,$J133,IF(AND(AZ132&gt;=$J133,AZ132&lt;=$L133),AZ132+$M133,AZ132)))</f>
      </c>
      <c r="BA133">
        <f>IF(OR(BA132="",$K133=0),BA132,IF(BA132=$I133,$J133,IF(AND(BA132&gt;=$J133,BA132&lt;=$L133),BA132+$M133,BA132)))</f>
      </c>
    </row>
    <row r="134" ht="20" customHeight="1">
      <c r="A134" s="9">
        <v>129</v>
      </c>
      <c r="B134" s="25"/>
      <c r="C134" s="26"/>
      <c r="D134" s="26"/>
      <c r="E134" s="26"/>
      <c r="F134" s="26"/>
      <c r="G134" s="27">
        <f>IF(AND($C134="",$D134=""),"",IF(OR($C134="",$D134=""),"Type both players",IF(OR($I134="",$J134=""),"A name is not on the Players tab",IF($C134=$D134,"The same player twice",IF($I134&lt;$J134,"Challenges go up the ladder, so nothing moved",IF($I134-$J134&gt;Settings!$C$5,"More than "&amp;Settings!$C$5&amp;" places up, so nothing moved",IF($E134="","To play",IF($E134="Defender",$D134&amp;" stays at "&amp;$J134,IF((Settings!$C$6="Swap places"),$C134&amp;" and "&amp;$D134&amp;" swap places",$C134&amp;" moves up to "&amp;$J134)))))))))</f>
      </c>
      <c r="I134">
        <f>IF($C134="","",IFERROR(INDEX($N$133:$BA$133,1,MATCH($C134,Players!$B$6:$B$45,0)),""))</f>
      </c>
      <c r="J134">
        <f>IF($D134="","",IFERROR(INDEX($N$133:$BA$133,1,MATCH($D134,Players!$B$6:$B$45,0)),""))</f>
      </c>
      <c r="K134">
        <f>IF(AND($E134="Challenger",ISNUMBER($I134),ISNUMBER($J134),$C134&lt;&gt;$D134),IF(AND($I134&gt;$J134,$I134-$J134&lt;=Settings!$C$5),1,0),0)</f>
      </c>
      <c r="L134">
        <f>IF($K134=0,"",IF((Settings!$C$6="Swap places"),$J134,$I134-1))</f>
      </c>
      <c r="M134">
        <f>IF($K134=0,"",IF((Settings!$C$6="Swap places"),$I134-$J134,1))</f>
      </c>
      <c r="N134">
        <f>IF(OR(N133="",$K134=0),N133,IF(N133=$I134,$J134,IF(AND(N133&gt;=$J134,N133&lt;=$L134),N133+$M134,N133)))</f>
      </c>
      <c r="O134">
        <f>IF(OR(O133="",$K134=0),O133,IF(O133=$I134,$J134,IF(AND(O133&gt;=$J134,O133&lt;=$L134),O133+$M134,O133)))</f>
      </c>
      <c r="P134">
        <f>IF(OR(P133="",$K134=0),P133,IF(P133=$I134,$J134,IF(AND(P133&gt;=$J134,P133&lt;=$L134),P133+$M134,P133)))</f>
      </c>
      <c r="Q134">
        <f>IF(OR(Q133="",$K134=0),Q133,IF(Q133=$I134,$J134,IF(AND(Q133&gt;=$J134,Q133&lt;=$L134),Q133+$M134,Q133)))</f>
      </c>
      <c r="R134">
        <f>IF(OR(R133="",$K134=0),R133,IF(R133=$I134,$J134,IF(AND(R133&gt;=$J134,R133&lt;=$L134),R133+$M134,R133)))</f>
      </c>
      <c r="S134">
        <f>IF(OR(S133="",$K134=0),S133,IF(S133=$I134,$J134,IF(AND(S133&gt;=$J134,S133&lt;=$L134),S133+$M134,S133)))</f>
      </c>
      <c r="T134">
        <f>IF(OR(T133="",$K134=0),T133,IF(T133=$I134,$J134,IF(AND(T133&gt;=$J134,T133&lt;=$L134),T133+$M134,T133)))</f>
      </c>
      <c r="U134">
        <f>IF(OR(U133="",$K134=0),U133,IF(U133=$I134,$J134,IF(AND(U133&gt;=$J134,U133&lt;=$L134),U133+$M134,U133)))</f>
      </c>
      <c r="V134">
        <f>IF(OR(V133="",$K134=0),V133,IF(V133=$I134,$J134,IF(AND(V133&gt;=$J134,V133&lt;=$L134),V133+$M134,V133)))</f>
      </c>
      <c r="W134">
        <f>IF(OR(W133="",$K134=0),W133,IF(W133=$I134,$J134,IF(AND(W133&gt;=$J134,W133&lt;=$L134),W133+$M134,W133)))</f>
      </c>
      <c r="X134">
        <f>IF(OR(X133="",$K134=0),X133,IF(X133=$I134,$J134,IF(AND(X133&gt;=$J134,X133&lt;=$L134),X133+$M134,X133)))</f>
      </c>
      <c r="Y134">
        <f>IF(OR(Y133="",$K134=0),Y133,IF(Y133=$I134,$J134,IF(AND(Y133&gt;=$J134,Y133&lt;=$L134),Y133+$M134,Y133)))</f>
      </c>
      <c r="Z134">
        <f>IF(OR(Z133="",$K134=0),Z133,IF(Z133=$I134,$J134,IF(AND(Z133&gt;=$J134,Z133&lt;=$L134),Z133+$M134,Z133)))</f>
      </c>
      <c r="AA134">
        <f>IF(OR(AA133="",$K134=0),AA133,IF(AA133=$I134,$J134,IF(AND(AA133&gt;=$J134,AA133&lt;=$L134),AA133+$M134,AA133)))</f>
      </c>
      <c r="AB134">
        <f>IF(OR(AB133="",$K134=0),AB133,IF(AB133=$I134,$J134,IF(AND(AB133&gt;=$J134,AB133&lt;=$L134),AB133+$M134,AB133)))</f>
      </c>
      <c r="AC134">
        <f>IF(OR(AC133="",$K134=0),AC133,IF(AC133=$I134,$J134,IF(AND(AC133&gt;=$J134,AC133&lt;=$L134),AC133+$M134,AC133)))</f>
      </c>
      <c r="AD134">
        <f>IF(OR(AD133="",$K134=0),AD133,IF(AD133=$I134,$J134,IF(AND(AD133&gt;=$J134,AD133&lt;=$L134),AD133+$M134,AD133)))</f>
      </c>
      <c r="AE134">
        <f>IF(OR(AE133="",$K134=0),AE133,IF(AE133=$I134,$J134,IF(AND(AE133&gt;=$J134,AE133&lt;=$L134),AE133+$M134,AE133)))</f>
      </c>
      <c r="AF134">
        <f>IF(OR(AF133="",$K134=0),AF133,IF(AF133=$I134,$J134,IF(AND(AF133&gt;=$J134,AF133&lt;=$L134),AF133+$M134,AF133)))</f>
      </c>
      <c r="AG134">
        <f>IF(OR(AG133="",$K134=0),AG133,IF(AG133=$I134,$J134,IF(AND(AG133&gt;=$J134,AG133&lt;=$L134),AG133+$M134,AG133)))</f>
      </c>
      <c r="AH134">
        <f>IF(OR(AH133="",$K134=0),AH133,IF(AH133=$I134,$J134,IF(AND(AH133&gt;=$J134,AH133&lt;=$L134),AH133+$M134,AH133)))</f>
      </c>
      <c r="AI134">
        <f>IF(OR(AI133="",$K134=0),AI133,IF(AI133=$I134,$J134,IF(AND(AI133&gt;=$J134,AI133&lt;=$L134),AI133+$M134,AI133)))</f>
      </c>
      <c r="AJ134">
        <f>IF(OR(AJ133="",$K134=0),AJ133,IF(AJ133=$I134,$J134,IF(AND(AJ133&gt;=$J134,AJ133&lt;=$L134),AJ133+$M134,AJ133)))</f>
      </c>
      <c r="AK134">
        <f>IF(OR(AK133="",$K134=0),AK133,IF(AK133=$I134,$J134,IF(AND(AK133&gt;=$J134,AK133&lt;=$L134),AK133+$M134,AK133)))</f>
      </c>
      <c r="AL134">
        <f>IF(OR(AL133="",$K134=0),AL133,IF(AL133=$I134,$J134,IF(AND(AL133&gt;=$J134,AL133&lt;=$L134),AL133+$M134,AL133)))</f>
      </c>
      <c r="AM134">
        <f>IF(OR(AM133="",$K134=0),AM133,IF(AM133=$I134,$J134,IF(AND(AM133&gt;=$J134,AM133&lt;=$L134),AM133+$M134,AM133)))</f>
      </c>
      <c r="AN134">
        <f>IF(OR(AN133="",$K134=0),AN133,IF(AN133=$I134,$J134,IF(AND(AN133&gt;=$J134,AN133&lt;=$L134),AN133+$M134,AN133)))</f>
      </c>
      <c r="AO134">
        <f>IF(OR(AO133="",$K134=0),AO133,IF(AO133=$I134,$J134,IF(AND(AO133&gt;=$J134,AO133&lt;=$L134),AO133+$M134,AO133)))</f>
      </c>
      <c r="AP134">
        <f>IF(OR(AP133="",$K134=0),AP133,IF(AP133=$I134,$J134,IF(AND(AP133&gt;=$J134,AP133&lt;=$L134),AP133+$M134,AP133)))</f>
      </c>
      <c r="AQ134">
        <f>IF(OR(AQ133="",$K134=0),AQ133,IF(AQ133=$I134,$J134,IF(AND(AQ133&gt;=$J134,AQ133&lt;=$L134),AQ133+$M134,AQ133)))</f>
      </c>
      <c r="AR134">
        <f>IF(OR(AR133="",$K134=0),AR133,IF(AR133=$I134,$J134,IF(AND(AR133&gt;=$J134,AR133&lt;=$L134),AR133+$M134,AR133)))</f>
      </c>
      <c r="AS134">
        <f>IF(OR(AS133="",$K134=0),AS133,IF(AS133=$I134,$J134,IF(AND(AS133&gt;=$J134,AS133&lt;=$L134),AS133+$M134,AS133)))</f>
      </c>
      <c r="AT134">
        <f>IF(OR(AT133="",$K134=0),AT133,IF(AT133=$I134,$J134,IF(AND(AT133&gt;=$J134,AT133&lt;=$L134),AT133+$M134,AT133)))</f>
      </c>
      <c r="AU134">
        <f>IF(OR(AU133="",$K134=0),AU133,IF(AU133=$I134,$J134,IF(AND(AU133&gt;=$J134,AU133&lt;=$L134),AU133+$M134,AU133)))</f>
      </c>
      <c r="AV134">
        <f>IF(OR(AV133="",$K134=0),AV133,IF(AV133=$I134,$J134,IF(AND(AV133&gt;=$J134,AV133&lt;=$L134),AV133+$M134,AV133)))</f>
      </c>
      <c r="AW134">
        <f>IF(OR(AW133="",$K134=0),AW133,IF(AW133=$I134,$J134,IF(AND(AW133&gt;=$J134,AW133&lt;=$L134),AW133+$M134,AW133)))</f>
      </c>
      <c r="AX134">
        <f>IF(OR(AX133="",$K134=0),AX133,IF(AX133=$I134,$J134,IF(AND(AX133&gt;=$J134,AX133&lt;=$L134),AX133+$M134,AX133)))</f>
      </c>
      <c r="AY134">
        <f>IF(OR(AY133="",$K134=0),AY133,IF(AY133=$I134,$J134,IF(AND(AY133&gt;=$J134,AY133&lt;=$L134),AY133+$M134,AY133)))</f>
      </c>
      <c r="AZ134">
        <f>IF(OR(AZ133="",$K134=0),AZ133,IF(AZ133=$I134,$J134,IF(AND(AZ133&gt;=$J134,AZ133&lt;=$L134),AZ133+$M134,AZ133)))</f>
      </c>
      <c r="BA134">
        <f>IF(OR(BA133="",$K134=0),BA133,IF(BA133=$I134,$J134,IF(AND(BA133&gt;=$J134,BA133&lt;=$L134),BA133+$M134,BA133)))</f>
      </c>
    </row>
    <row r="135" ht="20" customHeight="1">
      <c r="A135" s="9">
        <v>130</v>
      </c>
      <c r="B135" s="25"/>
      <c r="C135" s="26"/>
      <c r="D135" s="26"/>
      <c r="E135" s="26"/>
      <c r="F135" s="26"/>
      <c r="G135" s="27">
        <f>IF(AND($C135="",$D135=""),"",IF(OR($C135="",$D135=""),"Type both players",IF(OR($I135="",$J135=""),"A name is not on the Players tab",IF($C135=$D135,"The same player twice",IF($I135&lt;$J135,"Challenges go up the ladder, so nothing moved",IF($I135-$J135&gt;Settings!$C$5,"More than "&amp;Settings!$C$5&amp;" places up, so nothing moved",IF($E135="","To play",IF($E135="Defender",$D135&amp;" stays at "&amp;$J135,IF((Settings!$C$6="Swap places"),$C135&amp;" and "&amp;$D135&amp;" swap places",$C135&amp;" moves up to "&amp;$J135)))))))))</f>
      </c>
      <c r="I135">
        <f>IF($C135="","",IFERROR(INDEX($N$134:$BA$134,1,MATCH($C135,Players!$B$6:$B$45,0)),""))</f>
      </c>
      <c r="J135">
        <f>IF($D135="","",IFERROR(INDEX($N$134:$BA$134,1,MATCH($D135,Players!$B$6:$B$45,0)),""))</f>
      </c>
      <c r="K135">
        <f>IF(AND($E135="Challenger",ISNUMBER($I135),ISNUMBER($J135),$C135&lt;&gt;$D135),IF(AND($I135&gt;$J135,$I135-$J135&lt;=Settings!$C$5),1,0),0)</f>
      </c>
      <c r="L135">
        <f>IF($K135=0,"",IF((Settings!$C$6="Swap places"),$J135,$I135-1))</f>
      </c>
      <c r="M135">
        <f>IF($K135=0,"",IF((Settings!$C$6="Swap places"),$I135-$J135,1))</f>
      </c>
      <c r="N135">
        <f>IF(OR(N134="",$K135=0),N134,IF(N134=$I135,$J135,IF(AND(N134&gt;=$J135,N134&lt;=$L135),N134+$M135,N134)))</f>
      </c>
      <c r="O135">
        <f>IF(OR(O134="",$K135=0),O134,IF(O134=$I135,$J135,IF(AND(O134&gt;=$J135,O134&lt;=$L135),O134+$M135,O134)))</f>
      </c>
      <c r="P135">
        <f>IF(OR(P134="",$K135=0),P134,IF(P134=$I135,$J135,IF(AND(P134&gt;=$J135,P134&lt;=$L135),P134+$M135,P134)))</f>
      </c>
      <c r="Q135">
        <f>IF(OR(Q134="",$K135=0),Q134,IF(Q134=$I135,$J135,IF(AND(Q134&gt;=$J135,Q134&lt;=$L135),Q134+$M135,Q134)))</f>
      </c>
      <c r="R135">
        <f>IF(OR(R134="",$K135=0),R134,IF(R134=$I135,$J135,IF(AND(R134&gt;=$J135,R134&lt;=$L135),R134+$M135,R134)))</f>
      </c>
      <c r="S135">
        <f>IF(OR(S134="",$K135=0),S134,IF(S134=$I135,$J135,IF(AND(S134&gt;=$J135,S134&lt;=$L135),S134+$M135,S134)))</f>
      </c>
      <c r="T135">
        <f>IF(OR(T134="",$K135=0),T134,IF(T134=$I135,$J135,IF(AND(T134&gt;=$J135,T134&lt;=$L135),T134+$M135,T134)))</f>
      </c>
      <c r="U135">
        <f>IF(OR(U134="",$K135=0),U134,IF(U134=$I135,$J135,IF(AND(U134&gt;=$J135,U134&lt;=$L135),U134+$M135,U134)))</f>
      </c>
      <c r="V135">
        <f>IF(OR(V134="",$K135=0),V134,IF(V134=$I135,$J135,IF(AND(V134&gt;=$J135,V134&lt;=$L135),V134+$M135,V134)))</f>
      </c>
      <c r="W135">
        <f>IF(OR(W134="",$K135=0),W134,IF(W134=$I135,$J135,IF(AND(W134&gt;=$J135,W134&lt;=$L135),W134+$M135,W134)))</f>
      </c>
      <c r="X135">
        <f>IF(OR(X134="",$K135=0),X134,IF(X134=$I135,$J135,IF(AND(X134&gt;=$J135,X134&lt;=$L135),X134+$M135,X134)))</f>
      </c>
      <c r="Y135">
        <f>IF(OR(Y134="",$K135=0),Y134,IF(Y134=$I135,$J135,IF(AND(Y134&gt;=$J135,Y134&lt;=$L135),Y134+$M135,Y134)))</f>
      </c>
      <c r="Z135">
        <f>IF(OR(Z134="",$K135=0),Z134,IF(Z134=$I135,$J135,IF(AND(Z134&gt;=$J135,Z134&lt;=$L135),Z134+$M135,Z134)))</f>
      </c>
      <c r="AA135">
        <f>IF(OR(AA134="",$K135=0),AA134,IF(AA134=$I135,$J135,IF(AND(AA134&gt;=$J135,AA134&lt;=$L135),AA134+$M135,AA134)))</f>
      </c>
      <c r="AB135">
        <f>IF(OR(AB134="",$K135=0),AB134,IF(AB134=$I135,$J135,IF(AND(AB134&gt;=$J135,AB134&lt;=$L135),AB134+$M135,AB134)))</f>
      </c>
      <c r="AC135">
        <f>IF(OR(AC134="",$K135=0),AC134,IF(AC134=$I135,$J135,IF(AND(AC134&gt;=$J135,AC134&lt;=$L135),AC134+$M135,AC134)))</f>
      </c>
      <c r="AD135">
        <f>IF(OR(AD134="",$K135=0),AD134,IF(AD134=$I135,$J135,IF(AND(AD134&gt;=$J135,AD134&lt;=$L135),AD134+$M135,AD134)))</f>
      </c>
      <c r="AE135">
        <f>IF(OR(AE134="",$K135=0),AE134,IF(AE134=$I135,$J135,IF(AND(AE134&gt;=$J135,AE134&lt;=$L135),AE134+$M135,AE134)))</f>
      </c>
      <c r="AF135">
        <f>IF(OR(AF134="",$K135=0),AF134,IF(AF134=$I135,$J135,IF(AND(AF134&gt;=$J135,AF134&lt;=$L135),AF134+$M135,AF134)))</f>
      </c>
      <c r="AG135">
        <f>IF(OR(AG134="",$K135=0),AG134,IF(AG134=$I135,$J135,IF(AND(AG134&gt;=$J135,AG134&lt;=$L135),AG134+$M135,AG134)))</f>
      </c>
      <c r="AH135">
        <f>IF(OR(AH134="",$K135=0),AH134,IF(AH134=$I135,$J135,IF(AND(AH134&gt;=$J135,AH134&lt;=$L135),AH134+$M135,AH134)))</f>
      </c>
      <c r="AI135">
        <f>IF(OR(AI134="",$K135=0),AI134,IF(AI134=$I135,$J135,IF(AND(AI134&gt;=$J135,AI134&lt;=$L135),AI134+$M135,AI134)))</f>
      </c>
      <c r="AJ135">
        <f>IF(OR(AJ134="",$K135=0),AJ134,IF(AJ134=$I135,$J135,IF(AND(AJ134&gt;=$J135,AJ134&lt;=$L135),AJ134+$M135,AJ134)))</f>
      </c>
      <c r="AK135">
        <f>IF(OR(AK134="",$K135=0),AK134,IF(AK134=$I135,$J135,IF(AND(AK134&gt;=$J135,AK134&lt;=$L135),AK134+$M135,AK134)))</f>
      </c>
      <c r="AL135">
        <f>IF(OR(AL134="",$K135=0),AL134,IF(AL134=$I135,$J135,IF(AND(AL134&gt;=$J135,AL134&lt;=$L135),AL134+$M135,AL134)))</f>
      </c>
      <c r="AM135">
        <f>IF(OR(AM134="",$K135=0),AM134,IF(AM134=$I135,$J135,IF(AND(AM134&gt;=$J135,AM134&lt;=$L135),AM134+$M135,AM134)))</f>
      </c>
      <c r="AN135">
        <f>IF(OR(AN134="",$K135=0),AN134,IF(AN134=$I135,$J135,IF(AND(AN134&gt;=$J135,AN134&lt;=$L135),AN134+$M135,AN134)))</f>
      </c>
      <c r="AO135">
        <f>IF(OR(AO134="",$K135=0),AO134,IF(AO134=$I135,$J135,IF(AND(AO134&gt;=$J135,AO134&lt;=$L135),AO134+$M135,AO134)))</f>
      </c>
      <c r="AP135">
        <f>IF(OR(AP134="",$K135=0),AP134,IF(AP134=$I135,$J135,IF(AND(AP134&gt;=$J135,AP134&lt;=$L135),AP134+$M135,AP134)))</f>
      </c>
      <c r="AQ135">
        <f>IF(OR(AQ134="",$K135=0),AQ134,IF(AQ134=$I135,$J135,IF(AND(AQ134&gt;=$J135,AQ134&lt;=$L135),AQ134+$M135,AQ134)))</f>
      </c>
      <c r="AR135">
        <f>IF(OR(AR134="",$K135=0),AR134,IF(AR134=$I135,$J135,IF(AND(AR134&gt;=$J135,AR134&lt;=$L135),AR134+$M135,AR134)))</f>
      </c>
      <c r="AS135">
        <f>IF(OR(AS134="",$K135=0),AS134,IF(AS134=$I135,$J135,IF(AND(AS134&gt;=$J135,AS134&lt;=$L135),AS134+$M135,AS134)))</f>
      </c>
      <c r="AT135">
        <f>IF(OR(AT134="",$K135=0),AT134,IF(AT134=$I135,$J135,IF(AND(AT134&gt;=$J135,AT134&lt;=$L135),AT134+$M135,AT134)))</f>
      </c>
      <c r="AU135">
        <f>IF(OR(AU134="",$K135=0),AU134,IF(AU134=$I135,$J135,IF(AND(AU134&gt;=$J135,AU134&lt;=$L135),AU134+$M135,AU134)))</f>
      </c>
      <c r="AV135">
        <f>IF(OR(AV134="",$K135=0),AV134,IF(AV134=$I135,$J135,IF(AND(AV134&gt;=$J135,AV134&lt;=$L135),AV134+$M135,AV134)))</f>
      </c>
      <c r="AW135">
        <f>IF(OR(AW134="",$K135=0),AW134,IF(AW134=$I135,$J135,IF(AND(AW134&gt;=$J135,AW134&lt;=$L135),AW134+$M135,AW134)))</f>
      </c>
      <c r="AX135">
        <f>IF(OR(AX134="",$K135=0),AX134,IF(AX134=$I135,$J135,IF(AND(AX134&gt;=$J135,AX134&lt;=$L135),AX134+$M135,AX134)))</f>
      </c>
      <c r="AY135">
        <f>IF(OR(AY134="",$K135=0),AY134,IF(AY134=$I135,$J135,IF(AND(AY134&gt;=$J135,AY134&lt;=$L135),AY134+$M135,AY134)))</f>
      </c>
      <c r="AZ135">
        <f>IF(OR(AZ134="",$K135=0),AZ134,IF(AZ134=$I135,$J135,IF(AND(AZ134&gt;=$J135,AZ134&lt;=$L135),AZ134+$M135,AZ134)))</f>
      </c>
      <c r="BA135">
        <f>IF(OR(BA134="",$K135=0),BA134,IF(BA134=$I135,$J135,IF(AND(BA134&gt;=$J135,BA134&lt;=$L135),BA134+$M135,BA134)))</f>
      </c>
    </row>
    <row r="136" ht="20" customHeight="1">
      <c r="A136" s="9">
        <v>131</v>
      </c>
      <c r="B136" s="25"/>
      <c r="C136" s="26"/>
      <c r="D136" s="26"/>
      <c r="E136" s="26"/>
      <c r="F136" s="26"/>
      <c r="G136" s="27">
        <f>IF(AND($C136="",$D136=""),"",IF(OR($C136="",$D136=""),"Type both players",IF(OR($I136="",$J136=""),"A name is not on the Players tab",IF($C136=$D136,"The same player twice",IF($I136&lt;$J136,"Challenges go up the ladder, so nothing moved",IF($I136-$J136&gt;Settings!$C$5,"More than "&amp;Settings!$C$5&amp;" places up, so nothing moved",IF($E136="","To play",IF($E136="Defender",$D136&amp;" stays at "&amp;$J136,IF((Settings!$C$6="Swap places"),$C136&amp;" and "&amp;$D136&amp;" swap places",$C136&amp;" moves up to "&amp;$J136)))))))))</f>
      </c>
      <c r="I136">
        <f>IF($C136="","",IFERROR(INDEX($N$135:$BA$135,1,MATCH($C136,Players!$B$6:$B$45,0)),""))</f>
      </c>
      <c r="J136">
        <f>IF($D136="","",IFERROR(INDEX($N$135:$BA$135,1,MATCH($D136,Players!$B$6:$B$45,0)),""))</f>
      </c>
      <c r="K136">
        <f>IF(AND($E136="Challenger",ISNUMBER($I136),ISNUMBER($J136),$C136&lt;&gt;$D136),IF(AND($I136&gt;$J136,$I136-$J136&lt;=Settings!$C$5),1,0),0)</f>
      </c>
      <c r="L136">
        <f>IF($K136=0,"",IF((Settings!$C$6="Swap places"),$J136,$I136-1))</f>
      </c>
      <c r="M136">
        <f>IF($K136=0,"",IF((Settings!$C$6="Swap places"),$I136-$J136,1))</f>
      </c>
      <c r="N136">
        <f>IF(OR(N135="",$K136=0),N135,IF(N135=$I136,$J136,IF(AND(N135&gt;=$J136,N135&lt;=$L136),N135+$M136,N135)))</f>
      </c>
      <c r="O136">
        <f>IF(OR(O135="",$K136=0),O135,IF(O135=$I136,$J136,IF(AND(O135&gt;=$J136,O135&lt;=$L136),O135+$M136,O135)))</f>
      </c>
      <c r="P136">
        <f>IF(OR(P135="",$K136=0),P135,IF(P135=$I136,$J136,IF(AND(P135&gt;=$J136,P135&lt;=$L136),P135+$M136,P135)))</f>
      </c>
      <c r="Q136">
        <f>IF(OR(Q135="",$K136=0),Q135,IF(Q135=$I136,$J136,IF(AND(Q135&gt;=$J136,Q135&lt;=$L136),Q135+$M136,Q135)))</f>
      </c>
      <c r="R136">
        <f>IF(OR(R135="",$K136=0),R135,IF(R135=$I136,$J136,IF(AND(R135&gt;=$J136,R135&lt;=$L136),R135+$M136,R135)))</f>
      </c>
      <c r="S136">
        <f>IF(OR(S135="",$K136=0),S135,IF(S135=$I136,$J136,IF(AND(S135&gt;=$J136,S135&lt;=$L136),S135+$M136,S135)))</f>
      </c>
      <c r="T136">
        <f>IF(OR(T135="",$K136=0),T135,IF(T135=$I136,$J136,IF(AND(T135&gt;=$J136,T135&lt;=$L136),T135+$M136,T135)))</f>
      </c>
      <c r="U136">
        <f>IF(OR(U135="",$K136=0),U135,IF(U135=$I136,$J136,IF(AND(U135&gt;=$J136,U135&lt;=$L136),U135+$M136,U135)))</f>
      </c>
      <c r="V136">
        <f>IF(OR(V135="",$K136=0),V135,IF(V135=$I136,$J136,IF(AND(V135&gt;=$J136,V135&lt;=$L136),V135+$M136,V135)))</f>
      </c>
      <c r="W136">
        <f>IF(OR(W135="",$K136=0),W135,IF(W135=$I136,$J136,IF(AND(W135&gt;=$J136,W135&lt;=$L136),W135+$M136,W135)))</f>
      </c>
      <c r="X136">
        <f>IF(OR(X135="",$K136=0),X135,IF(X135=$I136,$J136,IF(AND(X135&gt;=$J136,X135&lt;=$L136),X135+$M136,X135)))</f>
      </c>
      <c r="Y136">
        <f>IF(OR(Y135="",$K136=0),Y135,IF(Y135=$I136,$J136,IF(AND(Y135&gt;=$J136,Y135&lt;=$L136),Y135+$M136,Y135)))</f>
      </c>
      <c r="Z136">
        <f>IF(OR(Z135="",$K136=0),Z135,IF(Z135=$I136,$J136,IF(AND(Z135&gt;=$J136,Z135&lt;=$L136),Z135+$M136,Z135)))</f>
      </c>
      <c r="AA136">
        <f>IF(OR(AA135="",$K136=0),AA135,IF(AA135=$I136,$J136,IF(AND(AA135&gt;=$J136,AA135&lt;=$L136),AA135+$M136,AA135)))</f>
      </c>
      <c r="AB136">
        <f>IF(OR(AB135="",$K136=0),AB135,IF(AB135=$I136,$J136,IF(AND(AB135&gt;=$J136,AB135&lt;=$L136),AB135+$M136,AB135)))</f>
      </c>
      <c r="AC136">
        <f>IF(OR(AC135="",$K136=0),AC135,IF(AC135=$I136,$J136,IF(AND(AC135&gt;=$J136,AC135&lt;=$L136),AC135+$M136,AC135)))</f>
      </c>
      <c r="AD136">
        <f>IF(OR(AD135="",$K136=0),AD135,IF(AD135=$I136,$J136,IF(AND(AD135&gt;=$J136,AD135&lt;=$L136),AD135+$M136,AD135)))</f>
      </c>
      <c r="AE136">
        <f>IF(OR(AE135="",$K136=0),AE135,IF(AE135=$I136,$J136,IF(AND(AE135&gt;=$J136,AE135&lt;=$L136),AE135+$M136,AE135)))</f>
      </c>
      <c r="AF136">
        <f>IF(OR(AF135="",$K136=0),AF135,IF(AF135=$I136,$J136,IF(AND(AF135&gt;=$J136,AF135&lt;=$L136),AF135+$M136,AF135)))</f>
      </c>
      <c r="AG136">
        <f>IF(OR(AG135="",$K136=0),AG135,IF(AG135=$I136,$J136,IF(AND(AG135&gt;=$J136,AG135&lt;=$L136),AG135+$M136,AG135)))</f>
      </c>
      <c r="AH136">
        <f>IF(OR(AH135="",$K136=0),AH135,IF(AH135=$I136,$J136,IF(AND(AH135&gt;=$J136,AH135&lt;=$L136),AH135+$M136,AH135)))</f>
      </c>
      <c r="AI136">
        <f>IF(OR(AI135="",$K136=0),AI135,IF(AI135=$I136,$J136,IF(AND(AI135&gt;=$J136,AI135&lt;=$L136),AI135+$M136,AI135)))</f>
      </c>
      <c r="AJ136">
        <f>IF(OR(AJ135="",$K136=0),AJ135,IF(AJ135=$I136,$J136,IF(AND(AJ135&gt;=$J136,AJ135&lt;=$L136),AJ135+$M136,AJ135)))</f>
      </c>
      <c r="AK136">
        <f>IF(OR(AK135="",$K136=0),AK135,IF(AK135=$I136,$J136,IF(AND(AK135&gt;=$J136,AK135&lt;=$L136),AK135+$M136,AK135)))</f>
      </c>
      <c r="AL136">
        <f>IF(OR(AL135="",$K136=0),AL135,IF(AL135=$I136,$J136,IF(AND(AL135&gt;=$J136,AL135&lt;=$L136),AL135+$M136,AL135)))</f>
      </c>
      <c r="AM136">
        <f>IF(OR(AM135="",$K136=0),AM135,IF(AM135=$I136,$J136,IF(AND(AM135&gt;=$J136,AM135&lt;=$L136),AM135+$M136,AM135)))</f>
      </c>
      <c r="AN136">
        <f>IF(OR(AN135="",$K136=0),AN135,IF(AN135=$I136,$J136,IF(AND(AN135&gt;=$J136,AN135&lt;=$L136),AN135+$M136,AN135)))</f>
      </c>
      <c r="AO136">
        <f>IF(OR(AO135="",$K136=0),AO135,IF(AO135=$I136,$J136,IF(AND(AO135&gt;=$J136,AO135&lt;=$L136),AO135+$M136,AO135)))</f>
      </c>
      <c r="AP136">
        <f>IF(OR(AP135="",$K136=0),AP135,IF(AP135=$I136,$J136,IF(AND(AP135&gt;=$J136,AP135&lt;=$L136),AP135+$M136,AP135)))</f>
      </c>
      <c r="AQ136">
        <f>IF(OR(AQ135="",$K136=0),AQ135,IF(AQ135=$I136,$J136,IF(AND(AQ135&gt;=$J136,AQ135&lt;=$L136),AQ135+$M136,AQ135)))</f>
      </c>
      <c r="AR136">
        <f>IF(OR(AR135="",$K136=0),AR135,IF(AR135=$I136,$J136,IF(AND(AR135&gt;=$J136,AR135&lt;=$L136),AR135+$M136,AR135)))</f>
      </c>
      <c r="AS136">
        <f>IF(OR(AS135="",$K136=0),AS135,IF(AS135=$I136,$J136,IF(AND(AS135&gt;=$J136,AS135&lt;=$L136),AS135+$M136,AS135)))</f>
      </c>
      <c r="AT136">
        <f>IF(OR(AT135="",$K136=0),AT135,IF(AT135=$I136,$J136,IF(AND(AT135&gt;=$J136,AT135&lt;=$L136),AT135+$M136,AT135)))</f>
      </c>
      <c r="AU136">
        <f>IF(OR(AU135="",$K136=0),AU135,IF(AU135=$I136,$J136,IF(AND(AU135&gt;=$J136,AU135&lt;=$L136),AU135+$M136,AU135)))</f>
      </c>
      <c r="AV136">
        <f>IF(OR(AV135="",$K136=0),AV135,IF(AV135=$I136,$J136,IF(AND(AV135&gt;=$J136,AV135&lt;=$L136),AV135+$M136,AV135)))</f>
      </c>
      <c r="AW136">
        <f>IF(OR(AW135="",$K136=0),AW135,IF(AW135=$I136,$J136,IF(AND(AW135&gt;=$J136,AW135&lt;=$L136),AW135+$M136,AW135)))</f>
      </c>
      <c r="AX136">
        <f>IF(OR(AX135="",$K136=0),AX135,IF(AX135=$I136,$J136,IF(AND(AX135&gt;=$J136,AX135&lt;=$L136),AX135+$M136,AX135)))</f>
      </c>
      <c r="AY136">
        <f>IF(OR(AY135="",$K136=0),AY135,IF(AY135=$I136,$J136,IF(AND(AY135&gt;=$J136,AY135&lt;=$L136),AY135+$M136,AY135)))</f>
      </c>
      <c r="AZ136">
        <f>IF(OR(AZ135="",$K136=0),AZ135,IF(AZ135=$I136,$J136,IF(AND(AZ135&gt;=$J136,AZ135&lt;=$L136),AZ135+$M136,AZ135)))</f>
      </c>
      <c r="BA136">
        <f>IF(OR(BA135="",$K136=0),BA135,IF(BA135=$I136,$J136,IF(AND(BA135&gt;=$J136,BA135&lt;=$L136),BA135+$M136,BA135)))</f>
      </c>
    </row>
    <row r="137" ht="20" customHeight="1">
      <c r="A137" s="9">
        <v>132</v>
      </c>
      <c r="B137" s="25"/>
      <c r="C137" s="26"/>
      <c r="D137" s="26"/>
      <c r="E137" s="26"/>
      <c r="F137" s="26"/>
      <c r="G137" s="27">
        <f>IF(AND($C137="",$D137=""),"",IF(OR($C137="",$D137=""),"Type both players",IF(OR($I137="",$J137=""),"A name is not on the Players tab",IF($C137=$D137,"The same player twice",IF($I137&lt;$J137,"Challenges go up the ladder, so nothing moved",IF($I137-$J137&gt;Settings!$C$5,"More than "&amp;Settings!$C$5&amp;" places up, so nothing moved",IF($E137="","To play",IF($E137="Defender",$D137&amp;" stays at "&amp;$J137,IF((Settings!$C$6="Swap places"),$C137&amp;" and "&amp;$D137&amp;" swap places",$C137&amp;" moves up to "&amp;$J137)))))))))</f>
      </c>
      <c r="I137">
        <f>IF($C137="","",IFERROR(INDEX($N$136:$BA$136,1,MATCH($C137,Players!$B$6:$B$45,0)),""))</f>
      </c>
      <c r="J137">
        <f>IF($D137="","",IFERROR(INDEX($N$136:$BA$136,1,MATCH($D137,Players!$B$6:$B$45,0)),""))</f>
      </c>
      <c r="K137">
        <f>IF(AND($E137="Challenger",ISNUMBER($I137),ISNUMBER($J137),$C137&lt;&gt;$D137),IF(AND($I137&gt;$J137,$I137-$J137&lt;=Settings!$C$5),1,0),0)</f>
      </c>
      <c r="L137">
        <f>IF($K137=0,"",IF((Settings!$C$6="Swap places"),$J137,$I137-1))</f>
      </c>
      <c r="M137">
        <f>IF($K137=0,"",IF((Settings!$C$6="Swap places"),$I137-$J137,1))</f>
      </c>
      <c r="N137">
        <f>IF(OR(N136="",$K137=0),N136,IF(N136=$I137,$J137,IF(AND(N136&gt;=$J137,N136&lt;=$L137),N136+$M137,N136)))</f>
      </c>
      <c r="O137">
        <f>IF(OR(O136="",$K137=0),O136,IF(O136=$I137,$J137,IF(AND(O136&gt;=$J137,O136&lt;=$L137),O136+$M137,O136)))</f>
      </c>
      <c r="P137">
        <f>IF(OR(P136="",$K137=0),P136,IF(P136=$I137,$J137,IF(AND(P136&gt;=$J137,P136&lt;=$L137),P136+$M137,P136)))</f>
      </c>
      <c r="Q137">
        <f>IF(OR(Q136="",$K137=0),Q136,IF(Q136=$I137,$J137,IF(AND(Q136&gt;=$J137,Q136&lt;=$L137),Q136+$M137,Q136)))</f>
      </c>
      <c r="R137">
        <f>IF(OR(R136="",$K137=0),R136,IF(R136=$I137,$J137,IF(AND(R136&gt;=$J137,R136&lt;=$L137),R136+$M137,R136)))</f>
      </c>
      <c r="S137">
        <f>IF(OR(S136="",$K137=0),S136,IF(S136=$I137,$J137,IF(AND(S136&gt;=$J137,S136&lt;=$L137),S136+$M137,S136)))</f>
      </c>
      <c r="T137">
        <f>IF(OR(T136="",$K137=0),T136,IF(T136=$I137,$J137,IF(AND(T136&gt;=$J137,T136&lt;=$L137),T136+$M137,T136)))</f>
      </c>
      <c r="U137">
        <f>IF(OR(U136="",$K137=0),U136,IF(U136=$I137,$J137,IF(AND(U136&gt;=$J137,U136&lt;=$L137),U136+$M137,U136)))</f>
      </c>
      <c r="V137">
        <f>IF(OR(V136="",$K137=0),V136,IF(V136=$I137,$J137,IF(AND(V136&gt;=$J137,V136&lt;=$L137),V136+$M137,V136)))</f>
      </c>
      <c r="W137">
        <f>IF(OR(W136="",$K137=0),W136,IF(W136=$I137,$J137,IF(AND(W136&gt;=$J137,W136&lt;=$L137),W136+$M137,W136)))</f>
      </c>
      <c r="X137">
        <f>IF(OR(X136="",$K137=0),X136,IF(X136=$I137,$J137,IF(AND(X136&gt;=$J137,X136&lt;=$L137),X136+$M137,X136)))</f>
      </c>
      <c r="Y137">
        <f>IF(OR(Y136="",$K137=0),Y136,IF(Y136=$I137,$J137,IF(AND(Y136&gt;=$J137,Y136&lt;=$L137),Y136+$M137,Y136)))</f>
      </c>
      <c r="Z137">
        <f>IF(OR(Z136="",$K137=0),Z136,IF(Z136=$I137,$J137,IF(AND(Z136&gt;=$J137,Z136&lt;=$L137),Z136+$M137,Z136)))</f>
      </c>
      <c r="AA137">
        <f>IF(OR(AA136="",$K137=0),AA136,IF(AA136=$I137,$J137,IF(AND(AA136&gt;=$J137,AA136&lt;=$L137),AA136+$M137,AA136)))</f>
      </c>
      <c r="AB137">
        <f>IF(OR(AB136="",$K137=0),AB136,IF(AB136=$I137,$J137,IF(AND(AB136&gt;=$J137,AB136&lt;=$L137),AB136+$M137,AB136)))</f>
      </c>
      <c r="AC137">
        <f>IF(OR(AC136="",$K137=0),AC136,IF(AC136=$I137,$J137,IF(AND(AC136&gt;=$J137,AC136&lt;=$L137),AC136+$M137,AC136)))</f>
      </c>
      <c r="AD137">
        <f>IF(OR(AD136="",$K137=0),AD136,IF(AD136=$I137,$J137,IF(AND(AD136&gt;=$J137,AD136&lt;=$L137),AD136+$M137,AD136)))</f>
      </c>
      <c r="AE137">
        <f>IF(OR(AE136="",$K137=0),AE136,IF(AE136=$I137,$J137,IF(AND(AE136&gt;=$J137,AE136&lt;=$L137),AE136+$M137,AE136)))</f>
      </c>
      <c r="AF137">
        <f>IF(OR(AF136="",$K137=0),AF136,IF(AF136=$I137,$J137,IF(AND(AF136&gt;=$J137,AF136&lt;=$L137),AF136+$M137,AF136)))</f>
      </c>
      <c r="AG137">
        <f>IF(OR(AG136="",$K137=0),AG136,IF(AG136=$I137,$J137,IF(AND(AG136&gt;=$J137,AG136&lt;=$L137),AG136+$M137,AG136)))</f>
      </c>
      <c r="AH137">
        <f>IF(OR(AH136="",$K137=0),AH136,IF(AH136=$I137,$J137,IF(AND(AH136&gt;=$J137,AH136&lt;=$L137),AH136+$M137,AH136)))</f>
      </c>
      <c r="AI137">
        <f>IF(OR(AI136="",$K137=0),AI136,IF(AI136=$I137,$J137,IF(AND(AI136&gt;=$J137,AI136&lt;=$L137),AI136+$M137,AI136)))</f>
      </c>
      <c r="AJ137">
        <f>IF(OR(AJ136="",$K137=0),AJ136,IF(AJ136=$I137,$J137,IF(AND(AJ136&gt;=$J137,AJ136&lt;=$L137),AJ136+$M137,AJ136)))</f>
      </c>
      <c r="AK137">
        <f>IF(OR(AK136="",$K137=0),AK136,IF(AK136=$I137,$J137,IF(AND(AK136&gt;=$J137,AK136&lt;=$L137),AK136+$M137,AK136)))</f>
      </c>
      <c r="AL137">
        <f>IF(OR(AL136="",$K137=0),AL136,IF(AL136=$I137,$J137,IF(AND(AL136&gt;=$J137,AL136&lt;=$L137),AL136+$M137,AL136)))</f>
      </c>
      <c r="AM137">
        <f>IF(OR(AM136="",$K137=0),AM136,IF(AM136=$I137,$J137,IF(AND(AM136&gt;=$J137,AM136&lt;=$L137),AM136+$M137,AM136)))</f>
      </c>
      <c r="AN137">
        <f>IF(OR(AN136="",$K137=0),AN136,IF(AN136=$I137,$J137,IF(AND(AN136&gt;=$J137,AN136&lt;=$L137),AN136+$M137,AN136)))</f>
      </c>
      <c r="AO137">
        <f>IF(OR(AO136="",$K137=0),AO136,IF(AO136=$I137,$J137,IF(AND(AO136&gt;=$J137,AO136&lt;=$L137),AO136+$M137,AO136)))</f>
      </c>
      <c r="AP137">
        <f>IF(OR(AP136="",$K137=0),AP136,IF(AP136=$I137,$J137,IF(AND(AP136&gt;=$J137,AP136&lt;=$L137),AP136+$M137,AP136)))</f>
      </c>
      <c r="AQ137">
        <f>IF(OR(AQ136="",$K137=0),AQ136,IF(AQ136=$I137,$J137,IF(AND(AQ136&gt;=$J137,AQ136&lt;=$L137),AQ136+$M137,AQ136)))</f>
      </c>
      <c r="AR137">
        <f>IF(OR(AR136="",$K137=0),AR136,IF(AR136=$I137,$J137,IF(AND(AR136&gt;=$J137,AR136&lt;=$L137),AR136+$M137,AR136)))</f>
      </c>
      <c r="AS137">
        <f>IF(OR(AS136="",$K137=0),AS136,IF(AS136=$I137,$J137,IF(AND(AS136&gt;=$J137,AS136&lt;=$L137),AS136+$M137,AS136)))</f>
      </c>
      <c r="AT137">
        <f>IF(OR(AT136="",$K137=0),AT136,IF(AT136=$I137,$J137,IF(AND(AT136&gt;=$J137,AT136&lt;=$L137),AT136+$M137,AT136)))</f>
      </c>
      <c r="AU137">
        <f>IF(OR(AU136="",$K137=0),AU136,IF(AU136=$I137,$J137,IF(AND(AU136&gt;=$J137,AU136&lt;=$L137),AU136+$M137,AU136)))</f>
      </c>
      <c r="AV137">
        <f>IF(OR(AV136="",$K137=0),AV136,IF(AV136=$I137,$J137,IF(AND(AV136&gt;=$J137,AV136&lt;=$L137),AV136+$M137,AV136)))</f>
      </c>
      <c r="AW137">
        <f>IF(OR(AW136="",$K137=0),AW136,IF(AW136=$I137,$J137,IF(AND(AW136&gt;=$J137,AW136&lt;=$L137),AW136+$M137,AW136)))</f>
      </c>
      <c r="AX137">
        <f>IF(OR(AX136="",$K137=0),AX136,IF(AX136=$I137,$J137,IF(AND(AX136&gt;=$J137,AX136&lt;=$L137),AX136+$M137,AX136)))</f>
      </c>
      <c r="AY137">
        <f>IF(OR(AY136="",$K137=0),AY136,IF(AY136=$I137,$J137,IF(AND(AY136&gt;=$J137,AY136&lt;=$L137),AY136+$M137,AY136)))</f>
      </c>
      <c r="AZ137">
        <f>IF(OR(AZ136="",$K137=0),AZ136,IF(AZ136=$I137,$J137,IF(AND(AZ136&gt;=$J137,AZ136&lt;=$L137),AZ136+$M137,AZ136)))</f>
      </c>
      <c r="BA137">
        <f>IF(OR(BA136="",$K137=0),BA136,IF(BA136=$I137,$J137,IF(AND(BA136&gt;=$J137,BA136&lt;=$L137),BA136+$M137,BA136)))</f>
      </c>
    </row>
    <row r="138" ht="20" customHeight="1">
      <c r="A138" s="9">
        <v>133</v>
      </c>
      <c r="B138" s="25"/>
      <c r="C138" s="26"/>
      <c r="D138" s="26"/>
      <c r="E138" s="26"/>
      <c r="F138" s="26"/>
      <c r="G138" s="27">
        <f>IF(AND($C138="",$D138=""),"",IF(OR($C138="",$D138=""),"Type both players",IF(OR($I138="",$J138=""),"A name is not on the Players tab",IF($C138=$D138,"The same player twice",IF($I138&lt;$J138,"Challenges go up the ladder, so nothing moved",IF($I138-$J138&gt;Settings!$C$5,"More than "&amp;Settings!$C$5&amp;" places up, so nothing moved",IF($E138="","To play",IF($E138="Defender",$D138&amp;" stays at "&amp;$J138,IF((Settings!$C$6="Swap places"),$C138&amp;" and "&amp;$D138&amp;" swap places",$C138&amp;" moves up to "&amp;$J138)))))))))</f>
      </c>
      <c r="I138">
        <f>IF($C138="","",IFERROR(INDEX($N$137:$BA$137,1,MATCH($C138,Players!$B$6:$B$45,0)),""))</f>
      </c>
      <c r="J138">
        <f>IF($D138="","",IFERROR(INDEX($N$137:$BA$137,1,MATCH($D138,Players!$B$6:$B$45,0)),""))</f>
      </c>
      <c r="K138">
        <f>IF(AND($E138="Challenger",ISNUMBER($I138),ISNUMBER($J138),$C138&lt;&gt;$D138),IF(AND($I138&gt;$J138,$I138-$J138&lt;=Settings!$C$5),1,0),0)</f>
      </c>
      <c r="L138">
        <f>IF($K138=0,"",IF((Settings!$C$6="Swap places"),$J138,$I138-1))</f>
      </c>
      <c r="M138">
        <f>IF($K138=0,"",IF((Settings!$C$6="Swap places"),$I138-$J138,1))</f>
      </c>
      <c r="N138">
        <f>IF(OR(N137="",$K138=0),N137,IF(N137=$I138,$J138,IF(AND(N137&gt;=$J138,N137&lt;=$L138),N137+$M138,N137)))</f>
      </c>
      <c r="O138">
        <f>IF(OR(O137="",$K138=0),O137,IF(O137=$I138,$J138,IF(AND(O137&gt;=$J138,O137&lt;=$L138),O137+$M138,O137)))</f>
      </c>
      <c r="P138">
        <f>IF(OR(P137="",$K138=0),P137,IF(P137=$I138,$J138,IF(AND(P137&gt;=$J138,P137&lt;=$L138),P137+$M138,P137)))</f>
      </c>
      <c r="Q138">
        <f>IF(OR(Q137="",$K138=0),Q137,IF(Q137=$I138,$J138,IF(AND(Q137&gt;=$J138,Q137&lt;=$L138),Q137+$M138,Q137)))</f>
      </c>
      <c r="R138">
        <f>IF(OR(R137="",$K138=0),R137,IF(R137=$I138,$J138,IF(AND(R137&gt;=$J138,R137&lt;=$L138),R137+$M138,R137)))</f>
      </c>
      <c r="S138">
        <f>IF(OR(S137="",$K138=0),S137,IF(S137=$I138,$J138,IF(AND(S137&gt;=$J138,S137&lt;=$L138),S137+$M138,S137)))</f>
      </c>
      <c r="T138">
        <f>IF(OR(T137="",$K138=0),T137,IF(T137=$I138,$J138,IF(AND(T137&gt;=$J138,T137&lt;=$L138),T137+$M138,T137)))</f>
      </c>
      <c r="U138">
        <f>IF(OR(U137="",$K138=0),U137,IF(U137=$I138,$J138,IF(AND(U137&gt;=$J138,U137&lt;=$L138),U137+$M138,U137)))</f>
      </c>
      <c r="V138">
        <f>IF(OR(V137="",$K138=0),V137,IF(V137=$I138,$J138,IF(AND(V137&gt;=$J138,V137&lt;=$L138),V137+$M138,V137)))</f>
      </c>
      <c r="W138">
        <f>IF(OR(W137="",$K138=0),W137,IF(W137=$I138,$J138,IF(AND(W137&gt;=$J138,W137&lt;=$L138),W137+$M138,W137)))</f>
      </c>
      <c r="X138">
        <f>IF(OR(X137="",$K138=0),X137,IF(X137=$I138,$J138,IF(AND(X137&gt;=$J138,X137&lt;=$L138),X137+$M138,X137)))</f>
      </c>
      <c r="Y138">
        <f>IF(OR(Y137="",$K138=0),Y137,IF(Y137=$I138,$J138,IF(AND(Y137&gt;=$J138,Y137&lt;=$L138),Y137+$M138,Y137)))</f>
      </c>
      <c r="Z138">
        <f>IF(OR(Z137="",$K138=0),Z137,IF(Z137=$I138,$J138,IF(AND(Z137&gt;=$J138,Z137&lt;=$L138),Z137+$M138,Z137)))</f>
      </c>
      <c r="AA138">
        <f>IF(OR(AA137="",$K138=0),AA137,IF(AA137=$I138,$J138,IF(AND(AA137&gt;=$J138,AA137&lt;=$L138),AA137+$M138,AA137)))</f>
      </c>
      <c r="AB138">
        <f>IF(OR(AB137="",$K138=0),AB137,IF(AB137=$I138,$J138,IF(AND(AB137&gt;=$J138,AB137&lt;=$L138),AB137+$M138,AB137)))</f>
      </c>
      <c r="AC138">
        <f>IF(OR(AC137="",$K138=0),AC137,IF(AC137=$I138,$J138,IF(AND(AC137&gt;=$J138,AC137&lt;=$L138),AC137+$M138,AC137)))</f>
      </c>
      <c r="AD138">
        <f>IF(OR(AD137="",$K138=0),AD137,IF(AD137=$I138,$J138,IF(AND(AD137&gt;=$J138,AD137&lt;=$L138),AD137+$M138,AD137)))</f>
      </c>
      <c r="AE138">
        <f>IF(OR(AE137="",$K138=0),AE137,IF(AE137=$I138,$J138,IF(AND(AE137&gt;=$J138,AE137&lt;=$L138),AE137+$M138,AE137)))</f>
      </c>
      <c r="AF138">
        <f>IF(OR(AF137="",$K138=0),AF137,IF(AF137=$I138,$J138,IF(AND(AF137&gt;=$J138,AF137&lt;=$L138),AF137+$M138,AF137)))</f>
      </c>
      <c r="AG138">
        <f>IF(OR(AG137="",$K138=0),AG137,IF(AG137=$I138,$J138,IF(AND(AG137&gt;=$J138,AG137&lt;=$L138),AG137+$M138,AG137)))</f>
      </c>
      <c r="AH138">
        <f>IF(OR(AH137="",$K138=0),AH137,IF(AH137=$I138,$J138,IF(AND(AH137&gt;=$J138,AH137&lt;=$L138),AH137+$M138,AH137)))</f>
      </c>
      <c r="AI138">
        <f>IF(OR(AI137="",$K138=0),AI137,IF(AI137=$I138,$J138,IF(AND(AI137&gt;=$J138,AI137&lt;=$L138),AI137+$M138,AI137)))</f>
      </c>
      <c r="AJ138">
        <f>IF(OR(AJ137="",$K138=0),AJ137,IF(AJ137=$I138,$J138,IF(AND(AJ137&gt;=$J138,AJ137&lt;=$L138),AJ137+$M138,AJ137)))</f>
      </c>
      <c r="AK138">
        <f>IF(OR(AK137="",$K138=0),AK137,IF(AK137=$I138,$J138,IF(AND(AK137&gt;=$J138,AK137&lt;=$L138),AK137+$M138,AK137)))</f>
      </c>
      <c r="AL138">
        <f>IF(OR(AL137="",$K138=0),AL137,IF(AL137=$I138,$J138,IF(AND(AL137&gt;=$J138,AL137&lt;=$L138),AL137+$M138,AL137)))</f>
      </c>
      <c r="AM138">
        <f>IF(OR(AM137="",$K138=0),AM137,IF(AM137=$I138,$J138,IF(AND(AM137&gt;=$J138,AM137&lt;=$L138),AM137+$M138,AM137)))</f>
      </c>
      <c r="AN138">
        <f>IF(OR(AN137="",$K138=0),AN137,IF(AN137=$I138,$J138,IF(AND(AN137&gt;=$J138,AN137&lt;=$L138),AN137+$M138,AN137)))</f>
      </c>
      <c r="AO138">
        <f>IF(OR(AO137="",$K138=0),AO137,IF(AO137=$I138,$J138,IF(AND(AO137&gt;=$J138,AO137&lt;=$L138),AO137+$M138,AO137)))</f>
      </c>
      <c r="AP138">
        <f>IF(OR(AP137="",$K138=0),AP137,IF(AP137=$I138,$J138,IF(AND(AP137&gt;=$J138,AP137&lt;=$L138),AP137+$M138,AP137)))</f>
      </c>
      <c r="AQ138">
        <f>IF(OR(AQ137="",$K138=0),AQ137,IF(AQ137=$I138,$J138,IF(AND(AQ137&gt;=$J138,AQ137&lt;=$L138),AQ137+$M138,AQ137)))</f>
      </c>
      <c r="AR138">
        <f>IF(OR(AR137="",$K138=0),AR137,IF(AR137=$I138,$J138,IF(AND(AR137&gt;=$J138,AR137&lt;=$L138),AR137+$M138,AR137)))</f>
      </c>
      <c r="AS138">
        <f>IF(OR(AS137="",$K138=0),AS137,IF(AS137=$I138,$J138,IF(AND(AS137&gt;=$J138,AS137&lt;=$L138),AS137+$M138,AS137)))</f>
      </c>
      <c r="AT138">
        <f>IF(OR(AT137="",$K138=0),AT137,IF(AT137=$I138,$J138,IF(AND(AT137&gt;=$J138,AT137&lt;=$L138),AT137+$M138,AT137)))</f>
      </c>
      <c r="AU138">
        <f>IF(OR(AU137="",$K138=0),AU137,IF(AU137=$I138,$J138,IF(AND(AU137&gt;=$J138,AU137&lt;=$L138),AU137+$M138,AU137)))</f>
      </c>
      <c r="AV138">
        <f>IF(OR(AV137="",$K138=0),AV137,IF(AV137=$I138,$J138,IF(AND(AV137&gt;=$J138,AV137&lt;=$L138),AV137+$M138,AV137)))</f>
      </c>
      <c r="AW138">
        <f>IF(OR(AW137="",$K138=0),AW137,IF(AW137=$I138,$J138,IF(AND(AW137&gt;=$J138,AW137&lt;=$L138),AW137+$M138,AW137)))</f>
      </c>
      <c r="AX138">
        <f>IF(OR(AX137="",$K138=0),AX137,IF(AX137=$I138,$J138,IF(AND(AX137&gt;=$J138,AX137&lt;=$L138),AX137+$M138,AX137)))</f>
      </c>
      <c r="AY138">
        <f>IF(OR(AY137="",$K138=0),AY137,IF(AY137=$I138,$J138,IF(AND(AY137&gt;=$J138,AY137&lt;=$L138),AY137+$M138,AY137)))</f>
      </c>
      <c r="AZ138">
        <f>IF(OR(AZ137="",$K138=0),AZ137,IF(AZ137=$I138,$J138,IF(AND(AZ137&gt;=$J138,AZ137&lt;=$L138),AZ137+$M138,AZ137)))</f>
      </c>
      <c r="BA138">
        <f>IF(OR(BA137="",$K138=0),BA137,IF(BA137=$I138,$J138,IF(AND(BA137&gt;=$J138,BA137&lt;=$L138),BA137+$M138,BA137)))</f>
      </c>
    </row>
    <row r="139" ht="20" customHeight="1">
      <c r="A139" s="9">
        <v>134</v>
      </c>
      <c r="B139" s="25"/>
      <c r="C139" s="26"/>
      <c r="D139" s="26"/>
      <c r="E139" s="26"/>
      <c r="F139" s="26"/>
      <c r="G139" s="27">
        <f>IF(AND($C139="",$D139=""),"",IF(OR($C139="",$D139=""),"Type both players",IF(OR($I139="",$J139=""),"A name is not on the Players tab",IF($C139=$D139,"The same player twice",IF($I139&lt;$J139,"Challenges go up the ladder, so nothing moved",IF($I139-$J139&gt;Settings!$C$5,"More than "&amp;Settings!$C$5&amp;" places up, so nothing moved",IF($E139="","To play",IF($E139="Defender",$D139&amp;" stays at "&amp;$J139,IF((Settings!$C$6="Swap places"),$C139&amp;" and "&amp;$D139&amp;" swap places",$C139&amp;" moves up to "&amp;$J139)))))))))</f>
      </c>
      <c r="I139">
        <f>IF($C139="","",IFERROR(INDEX($N$138:$BA$138,1,MATCH($C139,Players!$B$6:$B$45,0)),""))</f>
      </c>
      <c r="J139">
        <f>IF($D139="","",IFERROR(INDEX($N$138:$BA$138,1,MATCH($D139,Players!$B$6:$B$45,0)),""))</f>
      </c>
      <c r="K139">
        <f>IF(AND($E139="Challenger",ISNUMBER($I139),ISNUMBER($J139),$C139&lt;&gt;$D139),IF(AND($I139&gt;$J139,$I139-$J139&lt;=Settings!$C$5),1,0),0)</f>
      </c>
      <c r="L139">
        <f>IF($K139=0,"",IF((Settings!$C$6="Swap places"),$J139,$I139-1))</f>
      </c>
      <c r="M139">
        <f>IF($K139=0,"",IF((Settings!$C$6="Swap places"),$I139-$J139,1))</f>
      </c>
      <c r="N139">
        <f>IF(OR(N138="",$K139=0),N138,IF(N138=$I139,$J139,IF(AND(N138&gt;=$J139,N138&lt;=$L139),N138+$M139,N138)))</f>
      </c>
      <c r="O139">
        <f>IF(OR(O138="",$K139=0),O138,IF(O138=$I139,$J139,IF(AND(O138&gt;=$J139,O138&lt;=$L139),O138+$M139,O138)))</f>
      </c>
      <c r="P139">
        <f>IF(OR(P138="",$K139=0),P138,IF(P138=$I139,$J139,IF(AND(P138&gt;=$J139,P138&lt;=$L139),P138+$M139,P138)))</f>
      </c>
      <c r="Q139">
        <f>IF(OR(Q138="",$K139=0),Q138,IF(Q138=$I139,$J139,IF(AND(Q138&gt;=$J139,Q138&lt;=$L139),Q138+$M139,Q138)))</f>
      </c>
      <c r="R139">
        <f>IF(OR(R138="",$K139=0),R138,IF(R138=$I139,$J139,IF(AND(R138&gt;=$J139,R138&lt;=$L139),R138+$M139,R138)))</f>
      </c>
      <c r="S139">
        <f>IF(OR(S138="",$K139=0),S138,IF(S138=$I139,$J139,IF(AND(S138&gt;=$J139,S138&lt;=$L139),S138+$M139,S138)))</f>
      </c>
      <c r="T139">
        <f>IF(OR(T138="",$K139=0),T138,IF(T138=$I139,$J139,IF(AND(T138&gt;=$J139,T138&lt;=$L139),T138+$M139,T138)))</f>
      </c>
      <c r="U139">
        <f>IF(OR(U138="",$K139=0),U138,IF(U138=$I139,$J139,IF(AND(U138&gt;=$J139,U138&lt;=$L139),U138+$M139,U138)))</f>
      </c>
      <c r="V139">
        <f>IF(OR(V138="",$K139=0),V138,IF(V138=$I139,$J139,IF(AND(V138&gt;=$J139,V138&lt;=$L139),V138+$M139,V138)))</f>
      </c>
      <c r="W139">
        <f>IF(OR(W138="",$K139=0),W138,IF(W138=$I139,$J139,IF(AND(W138&gt;=$J139,W138&lt;=$L139),W138+$M139,W138)))</f>
      </c>
      <c r="X139">
        <f>IF(OR(X138="",$K139=0),X138,IF(X138=$I139,$J139,IF(AND(X138&gt;=$J139,X138&lt;=$L139),X138+$M139,X138)))</f>
      </c>
      <c r="Y139">
        <f>IF(OR(Y138="",$K139=0),Y138,IF(Y138=$I139,$J139,IF(AND(Y138&gt;=$J139,Y138&lt;=$L139),Y138+$M139,Y138)))</f>
      </c>
      <c r="Z139">
        <f>IF(OR(Z138="",$K139=0),Z138,IF(Z138=$I139,$J139,IF(AND(Z138&gt;=$J139,Z138&lt;=$L139),Z138+$M139,Z138)))</f>
      </c>
      <c r="AA139">
        <f>IF(OR(AA138="",$K139=0),AA138,IF(AA138=$I139,$J139,IF(AND(AA138&gt;=$J139,AA138&lt;=$L139),AA138+$M139,AA138)))</f>
      </c>
      <c r="AB139">
        <f>IF(OR(AB138="",$K139=0),AB138,IF(AB138=$I139,$J139,IF(AND(AB138&gt;=$J139,AB138&lt;=$L139),AB138+$M139,AB138)))</f>
      </c>
      <c r="AC139">
        <f>IF(OR(AC138="",$K139=0),AC138,IF(AC138=$I139,$J139,IF(AND(AC138&gt;=$J139,AC138&lt;=$L139),AC138+$M139,AC138)))</f>
      </c>
      <c r="AD139">
        <f>IF(OR(AD138="",$K139=0),AD138,IF(AD138=$I139,$J139,IF(AND(AD138&gt;=$J139,AD138&lt;=$L139),AD138+$M139,AD138)))</f>
      </c>
      <c r="AE139">
        <f>IF(OR(AE138="",$K139=0),AE138,IF(AE138=$I139,$J139,IF(AND(AE138&gt;=$J139,AE138&lt;=$L139),AE138+$M139,AE138)))</f>
      </c>
      <c r="AF139">
        <f>IF(OR(AF138="",$K139=0),AF138,IF(AF138=$I139,$J139,IF(AND(AF138&gt;=$J139,AF138&lt;=$L139),AF138+$M139,AF138)))</f>
      </c>
      <c r="AG139">
        <f>IF(OR(AG138="",$K139=0),AG138,IF(AG138=$I139,$J139,IF(AND(AG138&gt;=$J139,AG138&lt;=$L139),AG138+$M139,AG138)))</f>
      </c>
      <c r="AH139">
        <f>IF(OR(AH138="",$K139=0),AH138,IF(AH138=$I139,$J139,IF(AND(AH138&gt;=$J139,AH138&lt;=$L139),AH138+$M139,AH138)))</f>
      </c>
      <c r="AI139">
        <f>IF(OR(AI138="",$K139=0),AI138,IF(AI138=$I139,$J139,IF(AND(AI138&gt;=$J139,AI138&lt;=$L139),AI138+$M139,AI138)))</f>
      </c>
      <c r="AJ139">
        <f>IF(OR(AJ138="",$K139=0),AJ138,IF(AJ138=$I139,$J139,IF(AND(AJ138&gt;=$J139,AJ138&lt;=$L139),AJ138+$M139,AJ138)))</f>
      </c>
      <c r="AK139">
        <f>IF(OR(AK138="",$K139=0),AK138,IF(AK138=$I139,$J139,IF(AND(AK138&gt;=$J139,AK138&lt;=$L139),AK138+$M139,AK138)))</f>
      </c>
      <c r="AL139">
        <f>IF(OR(AL138="",$K139=0),AL138,IF(AL138=$I139,$J139,IF(AND(AL138&gt;=$J139,AL138&lt;=$L139),AL138+$M139,AL138)))</f>
      </c>
      <c r="AM139">
        <f>IF(OR(AM138="",$K139=0),AM138,IF(AM138=$I139,$J139,IF(AND(AM138&gt;=$J139,AM138&lt;=$L139),AM138+$M139,AM138)))</f>
      </c>
      <c r="AN139">
        <f>IF(OR(AN138="",$K139=0),AN138,IF(AN138=$I139,$J139,IF(AND(AN138&gt;=$J139,AN138&lt;=$L139),AN138+$M139,AN138)))</f>
      </c>
      <c r="AO139">
        <f>IF(OR(AO138="",$K139=0),AO138,IF(AO138=$I139,$J139,IF(AND(AO138&gt;=$J139,AO138&lt;=$L139),AO138+$M139,AO138)))</f>
      </c>
      <c r="AP139">
        <f>IF(OR(AP138="",$K139=0),AP138,IF(AP138=$I139,$J139,IF(AND(AP138&gt;=$J139,AP138&lt;=$L139),AP138+$M139,AP138)))</f>
      </c>
      <c r="AQ139">
        <f>IF(OR(AQ138="",$K139=0),AQ138,IF(AQ138=$I139,$J139,IF(AND(AQ138&gt;=$J139,AQ138&lt;=$L139),AQ138+$M139,AQ138)))</f>
      </c>
      <c r="AR139">
        <f>IF(OR(AR138="",$K139=0),AR138,IF(AR138=$I139,$J139,IF(AND(AR138&gt;=$J139,AR138&lt;=$L139),AR138+$M139,AR138)))</f>
      </c>
      <c r="AS139">
        <f>IF(OR(AS138="",$K139=0),AS138,IF(AS138=$I139,$J139,IF(AND(AS138&gt;=$J139,AS138&lt;=$L139),AS138+$M139,AS138)))</f>
      </c>
      <c r="AT139">
        <f>IF(OR(AT138="",$K139=0),AT138,IF(AT138=$I139,$J139,IF(AND(AT138&gt;=$J139,AT138&lt;=$L139),AT138+$M139,AT138)))</f>
      </c>
      <c r="AU139">
        <f>IF(OR(AU138="",$K139=0),AU138,IF(AU138=$I139,$J139,IF(AND(AU138&gt;=$J139,AU138&lt;=$L139),AU138+$M139,AU138)))</f>
      </c>
      <c r="AV139">
        <f>IF(OR(AV138="",$K139=0),AV138,IF(AV138=$I139,$J139,IF(AND(AV138&gt;=$J139,AV138&lt;=$L139),AV138+$M139,AV138)))</f>
      </c>
      <c r="AW139">
        <f>IF(OR(AW138="",$K139=0),AW138,IF(AW138=$I139,$J139,IF(AND(AW138&gt;=$J139,AW138&lt;=$L139),AW138+$M139,AW138)))</f>
      </c>
      <c r="AX139">
        <f>IF(OR(AX138="",$K139=0),AX138,IF(AX138=$I139,$J139,IF(AND(AX138&gt;=$J139,AX138&lt;=$L139),AX138+$M139,AX138)))</f>
      </c>
      <c r="AY139">
        <f>IF(OR(AY138="",$K139=0),AY138,IF(AY138=$I139,$J139,IF(AND(AY138&gt;=$J139,AY138&lt;=$L139),AY138+$M139,AY138)))</f>
      </c>
      <c r="AZ139">
        <f>IF(OR(AZ138="",$K139=0),AZ138,IF(AZ138=$I139,$J139,IF(AND(AZ138&gt;=$J139,AZ138&lt;=$L139),AZ138+$M139,AZ138)))</f>
      </c>
      <c r="BA139">
        <f>IF(OR(BA138="",$K139=0),BA138,IF(BA138=$I139,$J139,IF(AND(BA138&gt;=$J139,BA138&lt;=$L139),BA138+$M139,BA138)))</f>
      </c>
    </row>
    <row r="140" ht="20" customHeight="1">
      <c r="A140" s="9">
        <v>135</v>
      </c>
      <c r="B140" s="25"/>
      <c r="C140" s="26"/>
      <c r="D140" s="26"/>
      <c r="E140" s="26"/>
      <c r="F140" s="26"/>
      <c r="G140" s="27">
        <f>IF(AND($C140="",$D140=""),"",IF(OR($C140="",$D140=""),"Type both players",IF(OR($I140="",$J140=""),"A name is not on the Players tab",IF($C140=$D140,"The same player twice",IF($I140&lt;$J140,"Challenges go up the ladder, so nothing moved",IF($I140-$J140&gt;Settings!$C$5,"More than "&amp;Settings!$C$5&amp;" places up, so nothing moved",IF($E140="","To play",IF($E140="Defender",$D140&amp;" stays at "&amp;$J140,IF((Settings!$C$6="Swap places"),$C140&amp;" and "&amp;$D140&amp;" swap places",$C140&amp;" moves up to "&amp;$J140)))))))))</f>
      </c>
      <c r="I140">
        <f>IF($C140="","",IFERROR(INDEX($N$139:$BA$139,1,MATCH($C140,Players!$B$6:$B$45,0)),""))</f>
      </c>
      <c r="J140">
        <f>IF($D140="","",IFERROR(INDEX($N$139:$BA$139,1,MATCH($D140,Players!$B$6:$B$45,0)),""))</f>
      </c>
      <c r="K140">
        <f>IF(AND($E140="Challenger",ISNUMBER($I140),ISNUMBER($J140),$C140&lt;&gt;$D140),IF(AND($I140&gt;$J140,$I140-$J140&lt;=Settings!$C$5),1,0),0)</f>
      </c>
      <c r="L140">
        <f>IF($K140=0,"",IF((Settings!$C$6="Swap places"),$J140,$I140-1))</f>
      </c>
      <c r="M140">
        <f>IF($K140=0,"",IF((Settings!$C$6="Swap places"),$I140-$J140,1))</f>
      </c>
      <c r="N140">
        <f>IF(OR(N139="",$K140=0),N139,IF(N139=$I140,$J140,IF(AND(N139&gt;=$J140,N139&lt;=$L140),N139+$M140,N139)))</f>
      </c>
      <c r="O140">
        <f>IF(OR(O139="",$K140=0),O139,IF(O139=$I140,$J140,IF(AND(O139&gt;=$J140,O139&lt;=$L140),O139+$M140,O139)))</f>
      </c>
      <c r="P140">
        <f>IF(OR(P139="",$K140=0),P139,IF(P139=$I140,$J140,IF(AND(P139&gt;=$J140,P139&lt;=$L140),P139+$M140,P139)))</f>
      </c>
      <c r="Q140">
        <f>IF(OR(Q139="",$K140=0),Q139,IF(Q139=$I140,$J140,IF(AND(Q139&gt;=$J140,Q139&lt;=$L140),Q139+$M140,Q139)))</f>
      </c>
      <c r="R140">
        <f>IF(OR(R139="",$K140=0),R139,IF(R139=$I140,$J140,IF(AND(R139&gt;=$J140,R139&lt;=$L140),R139+$M140,R139)))</f>
      </c>
      <c r="S140">
        <f>IF(OR(S139="",$K140=0),S139,IF(S139=$I140,$J140,IF(AND(S139&gt;=$J140,S139&lt;=$L140),S139+$M140,S139)))</f>
      </c>
      <c r="T140">
        <f>IF(OR(T139="",$K140=0),T139,IF(T139=$I140,$J140,IF(AND(T139&gt;=$J140,T139&lt;=$L140),T139+$M140,T139)))</f>
      </c>
      <c r="U140">
        <f>IF(OR(U139="",$K140=0),U139,IF(U139=$I140,$J140,IF(AND(U139&gt;=$J140,U139&lt;=$L140),U139+$M140,U139)))</f>
      </c>
      <c r="V140">
        <f>IF(OR(V139="",$K140=0),V139,IF(V139=$I140,$J140,IF(AND(V139&gt;=$J140,V139&lt;=$L140),V139+$M140,V139)))</f>
      </c>
      <c r="W140">
        <f>IF(OR(W139="",$K140=0),W139,IF(W139=$I140,$J140,IF(AND(W139&gt;=$J140,W139&lt;=$L140),W139+$M140,W139)))</f>
      </c>
      <c r="X140">
        <f>IF(OR(X139="",$K140=0),X139,IF(X139=$I140,$J140,IF(AND(X139&gt;=$J140,X139&lt;=$L140),X139+$M140,X139)))</f>
      </c>
      <c r="Y140">
        <f>IF(OR(Y139="",$K140=0),Y139,IF(Y139=$I140,$J140,IF(AND(Y139&gt;=$J140,Y139&lt;=$L140),Y139+$M140,Y139)))</f>
      </c>
      <c r="Z140">
        <f>IF(OR(Z139="",$K140=0),Z139,IF(Z139=$I140,$J140,IF(AND(Z139&gt;=$J140,Z139&lt;=$L140),Z139+$M140,Z139)))</f>
      </c>
      <c r="AA140">
        <f>IF(OR(AA139="",$K140=0),AA139,IF(AA139=$I140,$J140,IF(AND(AA139&gt;=$J140,AA139&lt;=$L140),AA139+$M140,AA139)))</f>
      </c>
      <c r="AB140">
        <f>IF(OR(AB139="",$K140=0),AB139,IF(AB139=$I140,$J140,IF(AND(AB139&gt;=$J140,AB139&lt;=$L140),AB139+$M140,AB139)))</f>
      </c>
      <c r="AC140">
        <f>IF(OR(AC139="",$K140=0),AC139,IF(AC139=$I140,$J140,IF(AND(AC139&gt;=$J140,AC139&lt;=$L140),AC139+$M140,AC139)))</f>
      </c>
      <c r="AD140">
        <f>IF(OR(AD139="",$K140=0),AD139,IF(AD139=$I140,$J140,IF(AND(AD139&gt;=$J140,AD139&lt;=$L140),AD139+$M140,AD139)))</f>
      </c>
      <c r="AE140">
        <f>IF(OR(AE139="",$K140=0),AE139,IF(AE139=$I140,$J140,IF(AND(AE139&gt;=$J140,AE139&lt;=$L140),AE139+$M140,AE139)))</f>
      </c>
      <c r="AF140">
        <f>IF(OR(AF139="",$K140=0),AF139,IF(AF139=$I140,$J140,IF(AND(AF139&gt;=$J140,AF139&lt;=$L140),AF139+$M140,AF139)))</f>
      </c>
      <c r="AG140">
        <f>IF(OR(AG139="",$K140=0),AG139,IF(AG139=$I140,$J140,IF(AND(AG139&gt;=$J140,AG139&lt;=$L140),AG139+$M140,AG139)))</f>
      </c>
      <c r="AH140">
        <f>IF(OR(AH139="",$K140=0),AH139,IF(AH139=$I140,$J140,IF(AND(AH139&gt;=$J140,AH139&lt;=$L140),AH139+$M140,AH139)))</f>
      </c>
      <c r="AI140">
        <f>IF(OR(AI139="",$K140=0),AI139,IF(AI139=$I140,$J140,IF(AND(AI139&gt;=$J140,AI139&lt;=$L140),AI139+$M140,AI139)))</f>
      </c>
      <c r="AJ140">
        <f>IF(OR(AJ139="",$K140=0),AJ139,IF(AJ139=$I140,$J140,IF(AND(AJ139&gt;=$J140,AJ139&lt;=$L140),AJ139+$M140,AJ139)))</f>
      </c>
      <c r="AK140">
        <f>IF(OR(AK139="",$K140=0),AK139,IF(AK139=$I140,$J140,IF(AND(AK139&gt;=$J140,AK139&lt;=$L140),AK139+$M140,AK139)))</f>
      </c>
      <c r="AL140">
        <f>IF(OR(AL139="",$K140=0),AL139,IF(AL139=$I140,$J140,IF(AND(AL139&gt;=$J140,AL139&lt;=$L140),AL139+$M140,AL139)))</f>
      </c>
      <c r="AM140">
        <f>IF(OR(AM139="",$K140=0),AM139,IF(AM139=$I140,$J140,IF(AND(AM139&gt;=$J140,AM139&lt;=$L140),AM139+$M140,AM139)))</f>
      </c>
      <c r="AN140">
        <f>IF(OR(AN139="",$K140=0),AN139,IF(AN139=$I140,$J140,IF(AND(AN139&gt;=$J140,AN139&lt;=$L140),AN139+$M140,AN139)))</f>
      </c>
      <c r="AO140">
        <f>IF(OR(AO139="",$K140=0),AO139,IF(AO139=$I140,$J140,IF(AND(AO139&gt;=$J140,AO139&lt;=$L140),AO139+$M140,AO139)))</f>
      </c>
      <c r="AP140">
        <f>IF(OR(AP139="",$K140=0),AP139,IF(AP139=$I140,$J140,IF(AND(AP139&gt;=$J140,AP139&lt;=$L140),AP139+$M140,AP139)))</f>
      </c>
      <c r="AQ140">
        <f>IF(OR(AQ139="",$K140=0),AQ139,IF(AQ139=$I140,$J140,IF(AND(AQ139&gt;=$J140,AQ139&lt;=$L140),AQ139+$M140,AQ139)))</f>
      </c>
      <c r="AR140">
        <f>IF(OR(AR139="",$K140=0),AR139,IF(AR139=$I140,$J140,IF(AND(AR139&gt;=$J140,AR139&lt;=$L140),AR139+$M140,AR139)))</f>
      </c>
      <c r="AS140">
        <f>IF(OR(AS139="",$K140=0),AS139,IF(AS139=$I140,$J140,IF(AND(AS139&gt;=$J140,AS139&lt;=$L140),AS139+$M140,AS139)))</f>
      </c>
      <c r="AT140">
        <f>IF(OR(AT139="",$K140=0),AT139,IF(AT139=$I140,$J140,IF(AND(AT139&gt;=$J140,AT139&lt;=$L140),AT139+$M140,AT139)))</f>
      </c>
      <c r="AU140">
        <f>IF(OR(AU139="",$K140=0),AU139,IF(AU139=$I140,$J140,IF(AND(AU139&gt;=$J140,AU139&lt;=$L140),AU139+$M140,AU139)))</f>
      </c>
      <c r="AV140">
        <f>IF(OR(AV139="",$K140=0),AV139,IF(AV139=$I140,$J140,IF(AND(AV139&gt;=$J140,AV139&lt;=$L140),AV139+$M140,AV139)))</f>
      </c>
      <c r="AW140">
        <f>IF(OR(AW139="",$K140=0),AW139,IF(AW139=$I140,$J140,IF(AND(AW139&gt;=$J140,AW139&lt;=$L140),AW139+$M140,AW139)))</f>
      </c>
      <c r="AX140">
        <f>IF(OR(AX139="",$K140=0),AX139,IF(AX139=$I140,$J140,IF(AND(AX139&gt;=$J140,AX139&lt;=$L140),AX139+$M140,AX139)))</f>
      </c>
      <c r="AY140">
        <f>IF(OR(AY139="",$K140=0),AY139,IF(AY139=$I140,$J140,IF(AND(AY139&gt;=$J140,AY139&lt;=$L140),AY139+$M140,AY139)))</f>
      </c>
      <c r="AZ140">
        <f>IF(OR(AZ139="",$K140=0),AZ139,IF(AZ139=$I140,$J140,IF(AND(AZ139&gt;=$J140,AZ139&lt;=$L140),AZ139+$M140,AZ139)))</f>
      </c>
      <c r="BA140">
        <f>IF(OR(BA139="",$K140=0),BA139,IF(BA139=$I140,$J140,IF(AND(BA139&gt;=$J140,BA139&lt;=$L140),BA139+$M140,BA139)))</f>
      </c>
    </row>
    <row r="141" ht="20" customHeight="1">
      <c r="A141" s="9">
        <v>136</v>
      </c>
      <c r="B141" s="25"/>
      <c r="C141" s="26"/>
      <c r="D141" s="26"/>
      <c r="E141" s="26"/>
      <c r="F141" s="26"/>
      <c r="G141" s="27">
        <f>IF(AND($C141="",$D141=""),"",IF(OR($C141="",$D141=""),"Type both players",IF(OR($I141="",$J141=""),"A name is not on the Players tab",IF($C141=$D141,"The same player twice",IF($I141&lt;$J141,"Challenges go up the ladder, so nothing moved",IF($I141-$J141&gt;Settings!$C$5,"More than "&amp;Settings!$C$5&amp;" places up, so nothing moved",IF($E141="","To play",IF($E141="Defender",$D141&amp;" stays at "&amp;$J141,IF((Settings!$C$6="Swap places"),$C141&amp;" and "&amp;$D141&amp;" swap places",$C141&amp;" moves up to "&amp;$J141)))))))))</f>
      </c>
      <c r="I141">
        <f>IF($C141="","",IFERROR(INDEX($N$140:$BA$140,1,MATCH($C141,Players!$B$6:$B$45,0)),""))</f>
      </c>
      <c r="J141">
        <f>IF($D141="","",IFERROR(INDEX($N$140:$BA$140,1,MATCH($D141,Players!$B$6:$B$45,0)),""))</f>
      </c>
      <c r="K141">
        <f>IF(AND($E141="Challenger",ISNUMBER($I141),ISNUMBER($J141),$C141&lt;&gt;$D141),IF(AND($I141&gt;$J141,$I141-$J141&lt;=Settings!$C$5),1,0),0)</f>
      </c>
      <c r="L141">
        <f>IF($K141=0,"",IF((Settings!$C$6="Swap places"),$J141,$I141-1))</f>
      </c>
      <c r="M141">
        <f>IF($K141=0,"",IF((Settings!$C$6="Swap places"),$I141-$J141,1))</f>
      </c>
      <c r="N141">
        <f>IF(OR(N140="",$K141=0),N140,IF(N140=$I141,$J141,IF(AND(N140&gt;=$J141,N140&lt;=$L141),N140+$M141,N140)))</f>
      </c>
      <c r="O141">
        <f>IF(OR(O140="",$K141=0),O140,IF(O140=$I141,$J141,IF(AND(O140&gt;=$J141,O140&lt;=$L141),O140+$M141,O140)))</f>
      </c>
      <c r="P141">
        <f>IF(OR(P140="",$K141=0),P140,IF(P140=$I141,$J141,IF(AND(P140&gt;=$J141,P140&lt;=$L141),P140+$M141,P140)))</f>
      </c>
      <c r="Q141">
        <f>IF(OR(Q140="",$K141=0),Q140,IF(Q140=$I141,$J141,IF(AND(Q140&gt;=$J141,Q140&lt;=$L141),Q140+$M141,Q140)))</f>
      </c>
      <c r="R141">
        <f>IF(OR(R140="",$K141=0),R140,IF(R140=$I141,$J141,IF(AND(R140&gt;=$J141,R140&lt;=$L141),R140+$M141,R140)))</f>
      </c>
      <c r="S141">
        <f>IF(OR(S140="",$K141=0),S140,IF(S140=$I141,$J141,IF(AND(S140&gt;=$J141,S140&lt;=$L141),S140+$M141,S140)))</f>
      </c>
      <c r="T141">
        <f>IF(OR(T140="",$K141=0),T140,IF(T140=$I141,$J141,IF(AND(T140&gt;=$J141,T140&lt;=$L141),T140+$M141,T140)))</f>
      </c>
      <c r="U141">
        <f>IF(OR(U140="",$K141=0),U140,IF(U140=$I141,$J141,IF(AND(U140&gt;=$J141,U140&lt;=$L141),U140+$M141,U140)))</f>
      </c>
      <c r="V141">
        <f>IF(OR(V140="",$K141=0),V140,IF(V140=$I141,$J141,IF(AND(V140&gt;=$J141,V140&lt;=$L141),V140+$M141,V140)))</f>
      </c>
      <c r="W141">
        <f>IF(OR(W140="",$K141=0),W140,IF(W140=$I141,$J141,IF(AND(W140&gt;=$J141,W140&lt;=$L141),W140+$M141,W140)))</f>
      </c>
      <c r="X141">
        <f>IF(OR(X140="",$K141=0),X140,IF(X140=$I141,$J141,IF(AND(X140&gt;=$J141,X140&lt;=$L141),X140+$M141,X140)))</f>
      </c>
      <c r="Y141">
        <f>IF(OR(Y140="",$K141=0),Y140,IF(Y140=$I141,$J141,IF(AND(Y140&gt;=$J141,Y140&lt;=$L141),Y140+$M141,Y140)))</f>
      </c>
      <c r="Z141">
        <f>IF(OR(Z140="",$K141=0),Z140,IF(Z140=$I141,$J141,IF(AND(Z140&gt;=$J141,Z140&lt;=$L141),Z140+$M141,Z140)))</f>
      </c>
      <c r="AA141">
        <f>IF(OR(AA140="",$K141=0),AA140,IF(AA140=$I141,$J141,IF(AND(AA140&gt;=$J141,AA140&lt;=$L141),AA140+$M141,AA140)))</f>
      </c>
      <c r="AB141">
        <f>IF(OR(AB140="",$K141=0),AB140,IF(AB140=$I141,$J141,IF(AND(AB140&gt;=$J141,AB140&lt;=$L141),AB140+$M141,AB140)))</f>
      </c>
      <c r="AC141">
        <f>IF(OR(AC140="",$K141=0),AC140,IF(AC140=$I141,$J141,IF(AND(AC140&gt;=$J141,AC140&lt;=$L141),AC140+$M141,AC140)))</f>
      </c>
      <c r="AD141">
        <f>IF(OR(AD140="",$K141=0),AD140,IF(AD140=$I141,$J141,IF(AND(AD140&gt;=$J141,AD140&lt;=$L141),AD140+$M141,AD140)))</f>
      </c>
      <c r="AE141">
        <f>IF(OR(AE140="",$K141=0),AE140,IF(AE140=$I141,$J141,IF(AND(AE140&gt;=$J141,AE140&lt;=$L141),AE140+$M141,AE140)))</f>
      </c>
      <c r="AF141">
        <f>IF(OR(AF140="",$K141=0),AF140,IF(AF140=$I141,$J141,IF(AND(AF140&gt;=$J141,AF140&lt;=$L141),AF140+$M141,AF140)))</f>
      </c>
      <c r="AG141">
        <f>IF(OR(AG140="",$K141=0),AG140,IF(AG140=$I141,$J141,IF(AND(AG140&gt;=$J141,AG140&lt;=$L141),AG140+$M141,AG140)))</f>
      </c>
      <c r="AH141">
        <f>IF(OR(AH140="",$K141=0),AH140,IF(AH140=$I141,$J141,IF(AND(AH140&gt;=$J141,AH140&lt;=$L141),AH140+$M141,AH140)))</f>
      </c>
      <c r="AI141">
        <f>IF(OR(AI140="",$K141=0),AI140,IF(AI140=$I141,$J141,IF(AND(AI140&gt;=$J141,AI140&lt;=$L141),AI140+$M141,AI140)))</f>
      </c>
      <c r="AJ141">
        <f>IF(OR(AJ140="",$K141=0),AJ140,IF(AJ140=$I141,$J141,IF(AND(AJ140&gt;=$J141,AJ140&lt;=$L141),AJ140+$M141,AJ140)))</f>
      </c>
      <c r="AK141">
        <f>IF(OR(AK140="",$K141=0),AK140,IF(AK140=$I141,$J141,IF(AND(AK140&gt;=$J141,AK140&lt;=$L141),AK140+$M141,AK140)))</f>
      </c>
      <c r="AL141">
        <f>IF(OR(AL140="",$K141=0),AL140,IF(AL140=$I141,$J141,IF(AND(AL140&gt;=$J141,AL140&lt;=$L141),AL140+$M141,AL140)))</f>
      </c>
      <c r="AM141">
        <f>IF(OR(AM140="",$K141=0),AM140,IF(AM140=$I141,$J141,IF(AND(AM140&gt;=$J141,AM140&lt;=$L141),AM140+$M141,AM140)))</f>
      </c>
      <c r="AN141">
        <f>IF(OR(AN140="",$K141=0),AN140,IF(AN140=$I141,$J141,IF(AND(AN140&gt;=$J141,AN140&lt;=$L141),AN140+$M141,AN140)))</f>
      </c>
      <c r="AO141">
        <f>IF(OR(AO140="",$K141=0),AO140,IF(AO140=$I141,$J141,IF(AND(AO140&gt;=$J141,AO140&lt;=$L141),AO140+$M141,AO140)))</f>
      </c>
      <c r="AP141">
        <f>IF(OR(AP140="",$K141=0),AP140,IF(AP140=$I141,$J141,IF(AND(AP140&gt;=$J141,AP140&lt;=$L141),AP140+$M141,AP140)))</f>
      </c>
      <c r="AQ141">
        <f>IF(OR(AQ140="",$K141=0),AQ140,IF(AQ140=$I141,$J141,IF(AND(AQ140&gt;=$J141,AQ140&lt;=$L141),AQ140+$M141,AQ140)))</f>
      </c>
      <c r="AR141">
        <f>IF(OR(AR140="",$K141=0),AR140,IF(AR140=$I141,$J141,IF(AND(AR140&gt;=$J141,AR140&lt;=$L141),AR140+$M141,AR140)))</f>
      </c>
      <c r="AS141">
        <f>IF(OR(AS140="",$K141=0),AS140,IF(AS140=$I141,$J141,IF(AND(AS140&gt;=$J141,AS140&lt;=$L141),AS140+$M141,AS140)))</f>
      </c>
      <c r="AT141">
        <f>IF(OR(AT140="",$K141=0),AT140,IF(AT140=$I141,$J141,IF(AND(AT140&gt;=$J141,AT140&lt;=$L141),AT140+$M141,AT140)))</f>
      </c>
      <c r="AU141">
        <f>IF(OR(AU140="",$K141=0),AU140,IF(AU140=$I141,$J141,IF(AND(AU140&gt;=$J141,AU140&lt;=$L141),AU140+$M141,AU140)))</f>
      </c>
      <c r="AV141">
        <f>IF(OR(AV140="",$K141=0),AV140,IF(AV140=$I141,$J141,IF(AND(AV140&gt;=$J141,AV140&lt;=$L141),AV140+$M141,AV140)))</f>
      </c>
      <c r="AW141">
        <f>IF(OR(AW140="",$K141=0),AW140,IF(AW140=$I141,$J141,IF(AND(AW140&gt;=$J141,AW140&lt;=$L141),AW140+$M141,AW140)))</f>
      </c>
      <c r="AX141">
        <f>IF(OR(AX140="",$K141=0),AX140,IF(AX140=$I141,$J141,IF(AND(AX140&gt;=$J141,AX140&lt;=$L141),AX140+$M141,AX140)))</f>
      </c>
      <c r="AY141">
        <f>IF(OR(AY140="",$K141=0),AY140,IF(AY140=$I141,$J141,IF(AND(AY140&gt;=$J141,AY140&lt;=$L141),AY140+$M141,AY140)))</f>
      </c>
      <c r="AZ141">
        <f>IF(OR(AZ140="",$K141=0),AZ140,IF(AZ140=$I141,$J141,IF(AND(AZ140&gt;=$J141,AZ140&lt;=$L141),AZ140+$M141,AZ140)))</f>
      </c>
      <c r="BA141">
        <f>IF(OR(BA140="",$K141=0),BA140,IF(BA140=$I141,$J141,IF(AND(BA140&gt;=$J141,BA140&lt;=$L141),BA140+$M141,BA140)))</f>
      </c>
    </row>
    <row r="142" ht="20" customHeight="1">
      <c r="A142" s="9">
        <v>137</v>
      </c>
      <c r="B142" s="25"/>
      <c r="C142" s="26"/>
      <c r="D142" s="26"/>
      <c r="E142" s="26"/>
      <c r="F142" s="26"/>
      <c r="G142" s="27">
        <f>IF(AND($C142="",$D142=""),"",IF(OR($C142="",$D142=""),"Type both players",IF(OR($I142="",$J142=""),"A name is not on the Players tab",IF($C142=$D142,"The same player twice",IF($I142&lt;$J142,"Challenges go up the ladder, so nothing moved",IF($I142-$J142&gt;Settings!$C$5,"More than "&amp;Settings!$C$5&amp;" places up, so nothing moved",IF($E142="","To play",IF($E142="Defender",$D142&amp;" stays at "&amp;$J142,IF((Settings!$C$6="Swap places"),$C142&amp;" and "&amp;$D142&amp;" swap places",$C142&amp;" moves up to "&amp;$J142)))))))))</f>
      </c>
      <c r="I142">
        <f>IF($C142="","",IFERROR(INDEX($N$141:$BA$141,1,MATCH($C142,Players!$B$6:$B$45,0)),""))</f>
      </c>
      <c r="J142">
        <f>IF($D142="","",IFERROR(INDEX($N$141:$BA$141,1,MATCH($D142,Players!$B$6:$B$45,0)),""))</f>
      </c>
      <c r="K142">
        <f>IF(AND($E142="Challenger",ISNUMBER($I142),ISNUMBER($J142),$C142&lt;&gt;$D142),IF(AND($I142&gt;$J142,$I142-$J142&lt;=Settings!$C$5),1,0),0)</f>
      </c>
      <c r="L142">
        <f>IF($K142=0,"",IF((Settings!$C$6="Swap places"),$J142,$I142-1))</f>
      </c>
      <c r="M142">
        <f>IF($K142=0,"",IF((Settings!$C$6="Swap places"),$I142-$J142,1))</f>
      </c>
      <c r="N142">
        <f>IF(OR(N141="",$K142=0),N141,IF(N141=$I142,$J142,IF(AND(N141&gt;=$J142,N141&lt;=$L142),N141+$M142,N141)))</f>
      </c>
      <c r="O142">
        <f>IF(OR(O141="",$K142=0),O141,IF(O141=$I142,$J142,IF(AND(O141&gt;=$J142,O141&lt;=$L142),O141+$M142,O141)))</f>
      </c>
      <c r="P142">
        <f>IF(OR(P141="",$K142=0),P141,IF(P141=$I142,$J142,IF(AND(P141&gt;=$J142,P141&lt;=$L142),P141+$M142,P141)))</f>
      </c>
      <c r="Q142">
        <f>IF(OR(Q141="",$K142=0),Q141,IF(Q141=$I142,$J142,IF(AND(Q141&gt;=$J142,Q141&lt;=$L142),Q141+$M142,Q141)))</f>
      </c>
      <c r="R142">
        <f>IF(OR(R141="",$K142=0),R141,IF(R141=$I142,$J142,IF(AND(R141&gt;=$J142,R141&lt;=$L142),R141+$M142,R141)))</f>
      </c>
      <c r="S142">
        <f>IF(OR(S141="",$K142=0),S141,IF(S141=$I142,$J142,IF(AND(S141&gt;=$J142,S141&lt;=$L142),S141+$M142,S141)))</f>
      </c>
      <c r="T142">
        <f>IF(OR(T141="",$K142=0),T141,IF(T141=$I142,$J142,IF(AND(T141&gt;=$J142,T141&lt;=$L142),T141+$M142,T141)))</f>
      </c>
      <c r="U142">
        <f>IF(OR(U141="",$K142=0),U141,IF(U141=$I142,$J142,IF(AND(U141&gt;=$J142,U141&lt;=$L142),U141+$M142,U141)))</f>
      </c>
      <c r="V142">
        <f>IF(OR(V141="",$K142=0),V141,IF(V141=$I142,$J142,IF(AND(V141&gt;=$J142,V141&lt;=$L142),V141+$M142,V141)))</f>
      </c>
      <c r="W142">
        <f>IF(OR(W141="",$K142=0),W141,IF(W141=$I142,$J142,IF(AND(W141&gt;=$J142,W141&lt;=$L142),W141+$M142,W141)))</f>
      </c>
      <c r="X142">
        <f>IF(OR(X141="",$K142=0),X141,IF(X141=$I142,$J142,IF(AND(X141&gt;=$J142,X141&lt;=$L142),X141+$M142,X141)))</f>
      </c>
      <c r="Y142">
        <f>IF(OR(Y141="",$K142=0),Y141,IF(Y141=$I142,$J142,IF(AND(Y141&gt;=$J142,Y141&lt;=$L142),Y141+$M142,Y141)))</f>
      </c>
      <c r="Z142">
        <f>IF(OR(Z141="",$K142=0),Z141,IF(Z141=$I142,$J142,IF(AND(Z141&gt;=$J142,Z141&lt;=$L142),Z141+$M142,Z141)))</f>
      </c>
      <c r="AA142">
        <f>IF(OR(AA141="",$K142=0),AA141,IF(AA141=$I142,$J142,IF(AND(AA141&gt;=$J142,AA141&lt;=$L142),AA141+$M142,AA141)))</f>
      </c>
      <c r="AB142">
        <f>IF(OR(AB141="",$K142=0),AB141,IF(AB141=$I142,$J142,IF(AND(AB141&gt;=$J142,AB141&lt;=$L142),AB141+$M142,AB141)))</f>
      </c>
      <c r="AC142">
        <f>IF(OR(AC141="",$K142=0),AC141,IF(AC141=$I142,$J142,IF(AND(AC141&gt;=$J142,AC141&lt;=$L142),AC141+$M142,AC141)))</f>
      </c>
      <c r="AD142">
        <f>IF(OR(AD141="",$K142=0),AD141,IF(AD141=$I142,$J142,IF(AND(AD141&gt;=$J142,AD141&lt;=$L142),AD141+$M142,AD141)))</f>
      </c>
      <c r="AE142">
        <f>IF(OR(AE141="",$K142=0),AE141,IF(AE141=$I142,$J142,IF(AND(AE141&gt;=$J142,AE141&lt;=$L142),AE141+$M142,AE141)))</f>
      </c>
      <c r="AF142">
        <f>IF(OR(AF141="",$K142=0),AF141,IF(AF141=$I142,$J142,IF(AND(AF141&gt;=$J142,AF141&lt;=$L142),AF141+$M142,AF141)))</f>
      </c>
      <c r="AG142">
        <f>IF(OR(AG141="",$K142=0),AG141,IF(AG141=$I142,$J142,IF(AND(AG141&gt;=$J142,AG141&lt;=$L142),AG141+$M142,AG141)))</f>
      </c>
      <c r="AH142">
        <f>IF(OR(AH141="",$K142=0),AH141,IF(AH141=$I142,$J142,IF(AND(AH141&gt;=$J142,AH141&lt;=$L142),AH141+$M142,AH141)))</f>
      </c>
      <c r="AI142">
        <f>IF(OR(AI141="",$K142=0),AI141,IF(AI141=$I142,$J142,IF(AND(AI141&gt;=$J142,AI141&lt;=$L142),AI141+$M142,AI141)))</f>
      </c>
      <c r="AJ142">
        <f>IF(OR(AJ141="",$K142=0),AJ141,IF(AJ141=$I142,$J142,IF(AND(AJ141&gt;=$J142,AJ141&lt;=$L142),AJ141+$M142,AJ141)))</f>
      </c>
      <c r="AK142">
        <f>IF(OR(AK141="",$K142=0),AK141,IF(AK141=$I142,$J142,IF(AND(AK141&gt;=$J142,AK141&lt;=$L142),AK141+$M142,AK141)))</f>
      </c>
      <c r="AL142">
        <f>IF(OR(AL141="",$K142=0),AL141,IF(AL141=$I142,$J142,IF(AND(AL141&gt;=$J142,AL141&lt;=$L142),AL141+$M142,AL141)))</f>
      </c>
      <c r="AM142">
        <f>IF(OR(AM141="",$K142=0),AM141,IF(AM141=$I142,$J142,IF(AND(AM141&gt;=$J142,AM141&lt;=$L142),AM141+$M142,AM141)))</f>
      </c>
      <c r="AN142">
        <f>IF(OR(AN141="",$K142=0),AN141,IF(AN141=$I142,$J142,IF(AND(AN141&gt;=$J142,AN141&lt;=$L142),AN141+$M142,AN141)))</f>
      </c>
      <c r="AO142">
        <f>IF(OR(AO141="",$K142=0),AO141,IF(AO141=$I142,$J142,IF(AND(AO141&gt;=$J142,AO141&lt;=$L142),AO141+$M142,AO141)))</f>
      </c>
      <c r="AP142">
        <f>IF(OR(AP141="",$K142=0),AP141,IF(AP141=$I142,$J142,IF(AND(AP141&gt;=$J142,AP141&lt;=$L142),AP141+$M142,AP141)))</f>
      </c>
      <c r="AQ142">
        <f>IF(OR(AQ141="",$K142=0),AQ141,IF(AQ141=$I142,$J142,IF(AND(AQ141&gt;=$J142,AQ141&lt;=$L142),AQ141+$M142,AQ141)))</f>
      </c>
      <c r="AR142">
        <f>IF(OR(AR141="",$K142=0),AR141,IF(AR141=$I142,$J142,IF(AND(AR141&gt;=$J142,AR141&lt;=$L142),AR141+$M142,AR141)))</f>
      </c>
      <c r="AS142">
        <f>IF(OR(AS141="",$K142=0),AS141,IF(AS141=$I142,$J142,IF(AND(AS141&gt;=$J142,AS141&lt;=$L142),AS141+$M142,AS141)))</f>
      </c>
      <c r="AT142">
        <f>IF(OR(AT141="",$K142=0),AT141,IF(AT141=$I142,$J142,IF(AND(AT141&gt;=$J142,AT141&lt;=$L142),AT141+$M142,AT141)))</f>
      </c>
      <c r="AU142">
        <f>IF(OR(AU141="",$K142=0),AU141,IF(AU141=$I142,$J142,IF(AND(AU141&gt;=$J142,AU141&lt;=$L142),AU141+$M142,AU141)))</f>
      </c>
      <c r="AV142">
        <f>IF(OR(AV141="",$K142=0),AV141,IF(AV141=$I142,$J142,IF(AND(AV141&gt;=$J142,AV141&lt;=$L142),AV141+$M142,AV141)))</f>
      </c>
      <c r="AW142">
        <f>IF(OR(AW141="",$K142=0),AW141,IF(AW141=$I142,$J142,IF(AND(AW141&gt;=$J142,AW141&lt;=$L142),AW141+$M142,AW141)))</f>
      </c>
      <c r="AX142">
        <f>IF(OR(AX141="",$K142=0),AX141,IF(AX141=$I142,$J142,IF(AND(AX141&gt;=$J142,AX141&lt;=$L142),AX141+$M142,AX141)))</f>
      </c>
      <c r="AY142">
        <f>IF(OR(AY141="",$K142=0),AY141,IF(AY141=$I142,$J142,IF(AND(AY141&gt;=$J142,AY141&lt;=$L142),AY141+$M142,AY141)))</f>
      </c>
      <c r="AZ142">
        <f>IF(OR(AZ141="",$K142=0),AZ141,IF(AZ141=$I142,$J142,IF(AND(AZ141&gt;=$J142,AZ141&lt;=$L142),AZ141+$M142,AZ141)))</f>
      </c>
      <c r="BA142">
        <f>IF(OR(BA141="",$K142=0),BA141,IF(BA141=$I142,$J142,IF(AND(BA141&gt;=$J142,BA141&lt;=$L142),BA141+$M142,BA141)))</f>
      </c>
    </row>
    <row r="143" ht="20" customHeight="1">
      <c r="A143" s="9">
        <v>138</v>
      </c>
      <c r="B143" s="25"/>
      <c r="C143" s="26"/>
      <c r="D143" s="26"/>
      <c r="E143" s="26"/>
      <c r="F143" s="26"/>
      <c r="G143" s="27">
        <f>IF(AND($C143="",$D143=""),"",IF(OR($C143="",$D143=""),"Type both players",IF(OR($I143="",$J143=""),"A name is not on the Players tab",IF($C143=$D143,"The same player twice",IF($I143&lt;$J143,"Challenges go up the ladder, so nothing moved",IF($I143-$J143&gt;Settings!$C$5,"More than "&amp;Settings!$C$5&amp;" places up, so nothing moved",IF($E143="","To play",IF($E143="Defender",$D143&amp;" stays at "&amp;$J143,IF((Settings!$C$6="Swap places"),$C143&amp;" and "&amp;$D143&amp;" swap places",$C143&amp;" moves up to "&amp;$J143)))))))))</f>
      </c>
      <c r="I143">
        <f>IF($C143="","",IFERROR(INDEX($N$142:$BA$142,1,MATCH($C143,Players!$B$6:$B$45,0)),""))</f>
      </c>
      <c r="J143">
        <f>IF($D143="","",IFERROR(INDEX($N$142:$BA$142,1,MATCH($D143,Players!$B$6:$B$45,0)),""))</f>
      </c>
      <c r="K143">
        <f>IF(AND($E143="Challenger",ISNUMBER($I143),ISNUMBER($J143),$C143&lt;&gt;$D143),IF(AND($I143&gt;$J143,$I143-$J143&lt;=Settings!$C$5),1,0),0)</f>
      </c>
      <c r="L143">
        <f>IF($K143=0,"",IF((Settings!$C$6="Swap places"),$J143,$I143-1))</f>
      </c>
      <c r="M143">
        <f>IF($K143=0,"",IF((Settings!$C$6="Swap places"),$I143-$J143,1))</f>
      </c>
      <c r="N143">
        <f>IF(OR(N142="",$K143=0),N142,IF(N142=$I143,$J143,IF(AND(N142&gt;=$J143,N142&lt;=$L143),N142+$M143,N142)))</f>
      </c>
      <c r="O143">
        <f>IF(OR(O142="",$K143=0),O142,IF(O142=$I143,$J143,IF(AND(O142&gt;=$J143,O142&lt;=$L143),O142+$M143,O142)))</f>
      </c>
      <c r="P143">
        <f>IF(OR(P142="",$K143=0),P142,IF(P142=$I143,$J143,IF(AND(P142&gt;=$J143,P142&lt;=$L143),P142+$M143,P142)))</f>
      </c>
      <c r="Q143">
        <f>IF(OR(Q142="",$K143=0),Q142,IF(Q142=$I143,$J143,IF(AND(Q142&gt;=$J143,Q142&lt;=$L143),Q142+$M143,Q142)))</f>
      </c>
      <c r="R143">
        <f>IF(OR(R142="",$K143=0),R142,IF(R142=$I143,$J143,IF(AND(R142&gt;=$J143,R142&lt;=$L143),R142+$M143,R142)))</f>
      </c>
      <c r="S143">
        <f>IF(OR(S142="",$K143=0),S142,IF(S142=$I143,$J143,IF(AND(S142&gt;=$J143,S142&lt;=$L143),S142+$M143,S142)))</f>
      </c>
      <c r="T143">
        <f>IF(OR(T142="",$K143=0),T142,IF(T142=$I143,$J143,IF(AND(T142&gt;=$J143,T142&lt;=$L143),T142+$M143,T142)))</f>
      </c>
      <c r="U143">
        <f>IF(OR(U142="",$K143=0),U142,IF(U142=$I143,$J143,IF(AND(U142&gt;=$J143,U142&lt;=$L143),U142+$M143,U142)))</f>
      </c>
      <c r="V143">
        <f>IF(OR(V142="",$K143=0),V142,IF(V142=$I143,$J143,IF(AND(V142&gt;=$J143,V142&lt;=$L143),V142+$M143,V142)))</f>
      </c>
      <c r="W143">
        <f>IF(OR(W142="",$K143=0),W142,IF(W142=$I143,$J143,IF(AND(W142&gt;=$J143,W142&lt;=$L143),W142+$M143,W142)))</f>
      </c>
      <c r="X143">
        <f>IF(OR(X142="",$K143=0),X142,IF(X142=$I143,$J143,IF(AND(X142&gt;=$J143,X142&lt;=$L143),X142+$M143,X142)))</f>
      </c>
      <c r="Y143">
        <f>IF(OR(Y142="",$K143=0),Y142,IF(Y142=$I143,$J143,IF(AND(Y142&gt;=$J143,Y142&lt;=$L143),Y142+$M143,Y142)))</f>
      </c>
      <c r="Z143">
        <f>IF(OR(Z142="",$K143=0),Z142,IF(Z142=$I143,$J143,IF(AND(Z142&gt;=$J143,Z142&lt;=$L143),Z142+$M143,Z142)))</f>
      </c>
      <c r="AA143">
        <f>IF(OR(AA142="",$K143=0),AA142,IF(AA142=$I143,$J143,IF(AND(AA142&gt;=$J143,AA142&lt;=$L143),AA142+$M143,AA142)))</f>
      </c>
      <c r="AB143">
        <f>IF(OR(AB142="",$K143=0),AB142,IF(AB142=$I143,$J143,IF(AND(AB142&gt;=$J143,AB142&lt;=$L143),AB142+$M143,AB142)))</f>
      </c>
      <c r="AC143">
        <f>IF(OR(AC142="",$K143=0),AC142,IF(AC142=$I143,$J143,IF(AND(AC142&gt;=$J143,AC142&lt;=$L143),AC142+$M143,AC142)))</f>
      </c>
      <c r="AD143">
        <f>IF(OR(AD142="",$K143=0),AD142,IF(AD142=$I143,$J143,IF(AND(AD142&gt;=$J143,AD142&lt;=$L143),AD142+$M143,AD142)))</f>
      </c>
      <c r="AE143">
        <f>IF(OR(AE142="",$K143=0),AE142,IF(AE142=$I143,$J143,IF(AND(AE142&gt;=$J143,AE142&lt;=$L143),AE142+$M143,AE142)))</f>
      </c>
      <c r="AF143">
        <f>IF(OR(AF142="",$K143=0),AF142,IF(AF142=$I143,$J143,IF(AND(AF142&gt;=$J143,AF142&lt;=$L143),AF142+$M143,AF142)))</f>
      </c>
      <c r="AG143">
        <f>IF(OR(AG142="",$K143=0),AG142,IF(AG142=$I143,$J143,IF(AND(AG142&gt;=$J143,AG142&lt;=$L143),AG142+$M143,AG142)))</f>
      </c>
      <c r="AH143">
        <f>IF(OR(AH142="",$K143=0),AH142,IF(AH142=$I143,$J143,IF(AND(AH142&gt;=$J143,AH142&lt;=$L143),AH142+$M143,AH142)))</f>
      </c>
      <c r="AI143">
        <f>IF(OR(AI142="",$K143=0),AI142,IF(AI142=$I143,$J143,IF(AND(AI142&gt;=$J143,AI142&lt;=$L143),AI142+$M143,AI142)))</f>
      </c>
      <c r="AJ143">
        <f>IF(OR(AJ142="",$K143=0),AJ142,IF(AJ142=$I143,$J143,IF(AND(AJ142&gt;=$J143,AJ142&lt;=$L143),AJ142+$M143,AJ142)))</f>
      </c>
      <c r="AK143">
        <f>IF(OR(AK142="",$K143=0),AK142,IF(AK142=$I143,$J143,IF(AND(AK142&gt;=$J143,AK142&lt;=$L143),AK142+$M143,AK142)))</f>
      </c>
      <c r="AL143">
        <f>IF(OR(AL142="",$K143=0),AL142,IF(AL142=$I143,$J143,IF(AND(AL142&gt;=$J143,AL142&lt;=$L143),AL142+$M143,AL142)))</f>
      </c>
      <c r="AM143">
        <f>IF(OR(AM142="",$K143=0),AM142,IF(AM142=$I143,$J143,IF(AND(AM142&gt;=$J143,AM142&lt;=$L143),AM142+$M143,AM142)))</f>
      </c>
      <c r="AN143">
        <f>IF(OR(AN142="",$K143=0),AN142,IF(AN142=$I143,$J143,IF(AND(AN142&gt;=$J143,AN142&lt;=$L143),AN142+$M143,AN142)))</f>
      </c>
      <c r="AO143">
        <f>IF(OR(AO142="",$K143=0),AO142,IF(AO142=$I143,$J143,IF(AND(AO142&gt;=$J143,AO142&lt;=$L143),AO142+$M143,AO142)))</f>
      </c>
      <c r="AP143">
        <f>IF(OR(AP142="",$K143=0),AP142,IF(AP142=$I143,$J143,IF(AND(AP142&gt;=$J143,AP142&lt;=$L143),AP142+$M143,AP142)))</f>
      </c>
      <c r="AQ143">
        <f>IF(OR(AQ142="",$K143=0),AQ142,IF(AQ142=$I143,$J143,IF(AND(AQ142&gt;=$J143,AQ142&lt;=$L143),AQ142+$M143,AQ142)))</f>
      </c>
      <c r="AR143">
        <f>IF(OR(AR142="",$K143=0),AR142,IF(AR142=$I143,$J143,IF(AND(AR142&gt;=$J143,AR142&lt;=$L143),AR142+$M143,AR142)))</f>
      </c>
      <c r="AS143">
        <f>IF(OR(AS142="",$K143=0),AS142,IF(AS142=$I143,$J143,IF(AND(AS142&gt;=$J143,AS142&lt;=$L143),AS142+$M143,AS142)))</f>
      </c>
      <c r="AT143">
        <f>IF(OR(AT142="",$K143=0),AT142,IF(AT142=$I143,$J143,IF(AND(AT142&gt;=$J143,AT142&lt;=$L143),AT142+$M143,AT142)))</f>
      </c>
      <c r="AU143">
        <f>IF(OR(AU142="",$K143=0),AU142,IF(AU142=$I143,$J143,IF(AND(AU142&gt;=$J143,AU142&lt;=$L143),AU142+$M143,AU142)))</f>
      </c>
      <c r="AV143">
        <f>IF(OR(AV142="",$K143=0),AV142,IF(AV142=$I143,$J143,IF(AND(AV142&gt;=$J143,AV142&lt;=$L143),AV142+$M143,AV142)))</f>
      </c>
      <c r="AW143">
        <f>IF(OR(AW142="",$K143=0),AW142,IF(AW142=$I143,$J143,IF(AND(AW142&gt;=$J143,AW142&lt;=$L143),AW142+$M143,AW142)))</f>
      </c>
      <c r="AX143">
        <f>IF(OR(AX142="",$K143=0),AX142,IF(AX142=$I143,$J143,IF(AND(AX142&gt;=$J143,AX142&lt;=$L143),AX142+$M143,AX142)))</f>
      </c>
      <c r="AY143">
        <f>IF(OR(AY142="",$K143=0),AY142,IF(AY142=$I143,$J143,IF(AND(AY142&gt;=$J143,AY142&lt;=$L143),AY142+$M143,AY142)))</f>
      </c>
      <c r="AZ143">
        <f>IF(OR(AZ142="",$K143=0),AZ142,IF(AZ142=$I143,$J143,IF(AND(AZ142&gt;=$J143,AZ142&lt;=$L143),AZ142+$M143,AZ142)))</f>
      </c>
      <c r="BA143">
        <f>IF(OR(BA142="",$K143=0),BA142,IF(BA142=$I143,$J143,IF(AND(BA142&gt;=$J143,BA142&lt;=$L143),BA142+$M143,BA142)))</f>
      </c>
    </row>
    <row r="144" ht="20" customHeight="1">
      <c r="A144" s="9">
        <v>139</v>
      </c>
      <c r="B144" s="25"/>
      <c r="C144" s="26"/>
      <c r="D144" s="26"/>
      <c r="E144" s="26"/>
      <c r="F144" s="26"/>
      <c r="G144" s="27">
        <f>IF(AND($C144="",$D144=""),"",IF(OR($C144="",$D144=""),"Type both players",IF(OR($I144="",$J144=""),"A name is not on the Players tab",IF($C144=$D144,"The same player twice",IF($I144&lt;$J144,"Challenges go up the ladder, so nothing moved",IF($I144-$J144&gt;Settings!$C$5,"More than "&amp;Settings!$C$5&amp;" places up, so nothing moved",IF($E144="","To play",IF($E144="Defender",$D144&amp;" stays at "&amp;$J144,IF((Settings!$C$6="Swap places"),$C144&amp;" and "&amp;$D144&amp;" swap places",$C144&amp;" moves up to "&amp;$J144)))))))))</f>
      </c>
      <c r="I144">
        <f>IF($C144="","",IFERROR(INDEX($N$143:$BA$143,1,MATCH($C144,Players!$B$6:$B$45,0)),""))</f>
      </c>
      <c r="J144">
        <f>IF($D144="","",IFERROR(INDEX($N$143:$BA$143,1,MATCH($D144,Players!$B$6:$B$45,0)),""))</f>
      </c>
      <c r="K144">
        <f>IF(AND($E144="Challenger",ISNUMBER($I144),ISNUMBER($J144),$C144&lt;&gt;$D144),IF(AND($I144&gt;$J144,$I144-$J144&lt;=Settings!$C$5),1,0),0)</f>
      </c>
      <c r="L144">
        <f>IF($K144=0,"",IF((Settings!$C$6="Swap places"),$J144,$I144-1))</f>
      </c>
      <c r="M144">
        <f>IF($K144=0,"",IF((Settings!$C$6="Swap places"),$I144-$J144,1))</f>
      </c>
      <c r="N144">
        <f>IF(OR(N143="",$K144=0),N143,IF(N143=$I144,$J144,IF(AND(N143&gt;=$J144,N143&lt;=$L144),N143+$M144,N143)))</f>
      </c>
      <c r="O144">
        <f>IF(OR(O143="",$K144=0),O143,IF(O143=$I144,$J144,IF(AND(O143&gt;=$J144,O143&lt;=$L144),O143+$M144,O143)))</f>
      </c>
      <c r="P144">
        <f>IF(OR(P143="",$K144=0),P143,IF(P143=$I144,$J144,IF(AND(P143&gt;=$J144,P143&lt;=$L144),P143+$M144,P143)))</f>
      </c>
      <c r="Q144">
        <f>IF(OR(Q143="",$K144=0),Q143,IF(Q143=$I144,$J144,IF(AND(Q143&gt;=$J144,Q143&lt;=$L144),Q143+$M144,Q143)))</f>
      </c>
      <c r="R144">
        <f>IF(OR(R143="",$K144=0),R143,IF(R143=$I144,$J144,IF(AND(R143&gt;=$J144,R143&lt;=$L144),R143+$M144,R143)))</f>
      </c>
      <c r="S144">
        <f>IF(OR(S143="",$K144=0),S143,IF(S143=$I144,$J144,IF(AND(S143&gt;=$J144,S143&lt;=$L144),S143+$M144,S143)))</f>
      </c>
      <c r="T144">
        <f>IF(OR(T143="",$K144=0),T143,IF(T143=$I144,$J144,IF(AND(T143&gt;=$J144,T143&lt;=$L144),T143+$M144,T143)))</f>
      </c>
      <c r="U144">
        <f>IF(OR(U143="",$K144=0),U143,IF(U143=$I144,$J144,IF(AND(U143&gt;=$J144,U143&lt;=$L144),U143+$M144,U143)))</f>
      </c>
      <c r="V144">
        <f>IF(OR(V143="",$K144=0),V143,IF(V143=$I144,$J144,IF(AND(V143&gt;=$J144,V143&lt;=$L144),V143+$M144,V143)))</f>
      </c>
      <c r="W144">
        <f>IF(OR(W143="",$K144=0),W143,IF(W143=$I144,$J144,IF(AND(W143&gt;=$J144,W143&lt;=$L144),W143+$M144,W143)))</f>
      </c>
      <c r="X144">
        <f>IF(OR(X143="",$K144=0),X143,IF(X143=$I144,$J144,IF(AND(X143&gt;=$J144,X143&lt;=$L144),X143+$M144,X143)))</f>
      </c>
      <c r="Y144">
        <f>IF(OR(Y143="",$K144=0),Y143,IF(Y143=$I144,$J144,IF(AND(Y143&gt;=$J144,Y143&lt;=$L144),Y143+$M144,Y143)))</f>
      </c>
      <c r="Z144">
        <f>IF(OR(Z143="",$K144=0),Z143,IF(Z143=$I144,$J144,IF(AND(Z143&gt;=$J144,Z143&lt;=$L144),Z143+$M144,Z143)))</f>
      </c>
      <c r="AA144">
        <f>IF(OR(AA143="",$K144=0),AA143,IF(AA143=$I144,$J144,IF(AND(AA143&gt;=$J144,AA143&lt;=$L144),AA143+$M144,AA143)))</f>
      </c>
      <c r="AB144">
        <f>IF(OR(AB143="",$K144=0),AB143,IF(AB143=$I144,$J144,IF(AND(AB143&gt;=$J144,AB143&lt;=$L144),AB143+$M144,AB143)))</f>
      </c>
      <c r="AC144">
        <f>IF(OR(AC143="",$K144=0),AC143,IF(AC143=$I144,$J144,IF(AND(AC143&gt;=$J144,AC143&lt;=$L144),AC143+$M144,AC143)))</f>
      </c>
      <c r="AD144">
        <f>IF(OR(AD143="",$K144=0),AD143,IF(AD143=$I144,$J144,IF(AND(AD143&gt;=$J144,AD143&lt;=$L144),AD143+$M144,AD143)))</f>
      </c>
      <c r="AE144">
        <f>IF(OR(AE143="",$K144=0),AE143,IF(AE143=$I144,$J144,IF(AND(AE143&gt;=$J144,AE143&lt;=$L144),AE143+$M144,AE143)))</f>
      </c>
      <c r="AF144">
        <f>IF(OR(AF143="",$K144=0),AF143,IF(AF143=$I144,$J144,IF(AND(AF143&gt;=$J144,AF143&lt;=$L144),AF143+$M144,AF143)))</f>
      </c>
      <c r="AG144">
        <f>IF(OR(AG143="",$K144=0),AG143,IF(AG143=$I144,$J144,IF(AND(AG143&gt;=$J144,AG143&lt;=$L144),AG143+$M144,AG143)))</f>
      </c>
      <c r="AH144">
        <f>IF(OR(AH143="",$K144=0),AH143,IF(AH143=$I144,$J144,IF(AND(AH143&gt;=$J144,AH143&lt;=$L144),AH143+$M144,AH143)))</f>
      </c>
      <c r="AI144">
        <f>IF(OR(AI143="",$K144=0),AI143,IF(AI143=$I144,$J144,IF(AND(AI143&gt;=$J144,AI143&lt;=$L144),AI143+$M144,AI143)))</f>
      </c>
      <c r="AJ144">
        <f>IF(OR(AJ143="",$K144=0),AJ143,IF(AJ143=$I144,$J144,IF(AND(AJ143&gt;=$J144,AJ143&lt;=$L144),AJ143+$M144,AJ143)))</f>
      </c>
      <c r="AK144">
        <f>IF(OR(AK143="",$K144=0),AK143,IF(AK143=$I144,$J144,IF(AND(AK143&gt;=$J144,AK143&lt;=$L144),AK143+$M144,AK143)))</f>
      </c>
      <c r="AL144">
        <f>IF(OR(AL143="",$K144=0),AL143,IF(AL143=$I144,$J144,IF(AND(AL143&gt;=$J144,AL143&lt;=$L144),AL143+$M144,AL143)))</f>
      </c>
      <c r="AM144">
        <f>IF(OR(AM143="",$K144=0),AM143,IF(AM143=$I144,$J144,IF(AND(AM143&gt;=$J144,AM143&lt;=$L144),AM143+$M144,AM143)))</f>
      </c>
      <c r="AN144">
        <f>IF(OR(AN143="",$K144=0),AN143,IF(AN143=$I144,$J144,IF(AND(AN143&gt;=$J144,AN143&lt;=$L144),AN143+$M144,AN143)))</f>
      </c>
      <c r="AO144">
        <f>IF(OR(AO143="",$K144=0),AO143,IF(AO143=$I144,$J144,IF(AND(AO143&gt;=$J144,AO143&lt;=$L144),AO143+$M144,AO143)))</f>
      </c>
      <c r="AP144">
        <f>IF(OR(AP143="",$K144=0),AP143,IF(AP143=$I144,$J144,IF(AND(AP143&gt;=$J144,AP143&lt;=$L144),AP143+$M144,AP143)))</f>
      </c>
      <c r="AQ144">
        <f>IF(OR(AQ143="",$K144=0),AQ143,IF(AQ143=$I144,$J144,IF(AND(AQ143&gt;=$J144,AQ143&lt;=$L144),AQ143+$M144,AQ143)))</f>
      </c>
      <c r="AR144">
        <f>IF(OR(AR143="",$K144=0),AR143,IF(AR143=$I144,$J144,IF(AND(AR143&gt;=$J144,AR143&lt;=$L144),AR143+$M144,AR143)))</f>
      </c>
      <c r="AS144">
        <f>IF(OR(AS143="",$K144=0),AS143,IF(AS143=$I144,$J144,IF(AND(AS143&gt;=$J144,AS143&lt;=$L144),AS143+$M144,AS143)))</f>
      </c>
      <c r="AT144">
        <f>IF(OR(AT143="",$K144=0),AT143,IF(AT143=$I144,$J144,IF(AND(AT143&gt;=$J144,AT143&lt;=$L144),AT143+$M144,AT143)))</f>
      </c>
      <c r="AU144">
        <f>IF(OR(AU143="",$K144=0),AU143,IF(AU143=$I144,$J144,IF(AND(AU143&gt;=$J144,AU143&lt;=$L144),AU143+$M144,AU143)))</f>
      </c>
      <c r="AV144">
        <f>IF(OR(AV143="",$K144=0),AV143,IF(AV143=$I144,$J144,IF(AND(AV143&gt;=$J144,AV143&lt;=$L144),AV143+$M144,AV143)))</f>
      </c>
      <c r="AW144">
        <f>IF(OR(AW143="",$K144=0),AW143,IF(AW143=$I144,$J144,IF(AND(AW143&gt;=$J144,AW143&lt;=$L144),AW143+$M144,AW143)))</f>
      </c>
      <c r="AX144">
        <f>IF(OR(AX143="",$K144=0),AX143,IF(AX143=$I144,$J144,IF(AND(AX143&gt;=$J144,AX143&lt;=$L144),AX143+$M144,AX143)))</f>
      </c>
      <c r="AY144">
        <f>IF(OR(AY143="",$K144=0),AY143,IF(AY143=$I144,$J144,IF(AND(AY143&gt;=$J144,AY143&lt;=$L144),AY143+$M144,AY143)))</f>
      </c>
      <c r="AZ144">
        <f>IF(OR(AZ143="",$K144=0),AZ143,IF(AZ143=$I144,$J144,IF(AND(AZ143&gt;=$J144,AZ143&lt;=$L144),AZ143+$M144,AZ143)))</f>
      </c>
      <c r="BA144">
        <f>IF(OR(BA143="",$K144=0),BA143,IF(BA143=$I144,$J144,IF(AND(BA143&gt;=$J144,BA143&lt;=$L144),BA143+$M144,BA143)))</f>
      </c>
    </row>
    <row r="145" ht="20" customHeight="1">
      <c r="A145" s="9">
        <v>140</v>
      </c>
      <c r="B145" s="25"/>
      <c r="C145" s="26"/>
      <c r="D145" s="26"/>
      <c r="E145" s="26"/>
      <c r="F145" s="26"/>
      <c r="G145" s="27">
        <f>IF(AND($C145="",$D145=""),"",IF(OR($C145="",$D145=""),"Type both players",IF(OR($I145="",$J145=""),"A name is not on the Players tab",IF($C145=$D145,"The same player twice",IF($I145&lt;$J145,"Challenges go up the ladder, so nothing moved",IF($I145-$J145&gt;Settings!$C$5,"More than "&amp;Settings!$C$5&amp;" places up, so nothing moved",IF($E145="","To play",IF($E145="Defender",$D145&amp;" stays at "&amp;$J145,IF((Settings!$C$6="Swap places"),$C145&amp;" and "&amp;$D145&amp;" swap places",$C145&amp;" moves up to "&amp;$J145)))))))))</f>
      </c>
      <c r="I145">
        <f>IF($C145="","",IFERROR(INDEX($N$144:$BA$144,1,MATCH($C145,Players!$B$6:$B$45,0)),""))</f>
      </c>
      <c r="J145">
        <f>IF($D145="","",IFERROR(INDEX($N$144:$BA$144,1,MATCH($D145,Players!$B$6:$B$45,0)),""))</f>
      </c>
      <c r="K145">
        <f>IF(AND($E145="Challenger",ISNUMBER($I145),ISNUMBER($J145),$C145&lt;&gt;$D145),IF(AND($I145&gt;$J145,$I145-$J145&lt;=Settings!$C$5),1,0),0)</f>
      </c>
      <c r="L145">
        <f>IF($K145=0,"",IF((Settings!$C$6="Swap places"),$J145,$I145-1))</f>
      </c>
      <c r="M145">
        <f>IF($K145=0,"",IF((Settings!$C$6="Swap places"),$I145-$J145,1))</f>
      </c>
      <c r="N145">
        <f>IF(OR(N144="",$K145=0),N144,IF(N144=$I145,$J145,IF(AND(N144&gt;=$J145,N144&lt;=$L145),N144+$M145,N144)))</f>
      </c>
      <c r="O145">
        <f>IF(OR(O144="",$K145=0),O144,IF(O144=$I145,$J145,IF(AND(O144&gt;=$J145,O144&lt;=$L145),O144+$M145,O144)))</f>
      </c>
      <c r="P145">
        <f>IF(OR(P144="",$K145=0),P144,IF(P144=$I145,$J145,IF(AND(P144&gt;=$J145,P144&lt;=$L145),P144+$M145,P144)))</f>
      </c>
      <c r="Q145">
        <f>IF(OR(Q144="",$K145=0),Q144,IF(Q144=$I145,$J145,IF(AND(Q144&gt;=$J145,Q144&lt;=$L145),Q144+$M145,Q144)))</f>
      </c>
      <c r="R145">
        <f>IF(OR(R144="",$K145=0),R144,IF(R144=$I145,$J145,IF(AND(R144&gt;=$J145,R144&lt;=$L145),R144+$M145,R144)))</f>
      </c>
      <c r="S145">
        <f>IF(OR(S144="",$K145=0),S144,IF(S144=$I145,$J145,IF(AND(S144&gt;=$J145,S144&lt;=$L145),S144+$M145,S144)))</f>
      </c>
      <c r="T145">
        <f>IF(OR(T144="",$K145=0),T144,IF(T144=$I145,$J145,IF(AND(T144&gt;=$J145,T144&lt;=$L145),T144+$M145,T144)))</f>
      </c>
      <c r="U145">
        <f>IF(OR(U144="",$K145=0),U144,IF(U144=$I145,$J145,IF(AND(U144&gt;=$J145,U144&lt;=$L145),U144+$M145,U144)))</f>
      </c>
      <c r="V145">
        <f>IF(OR(V144="",$K145=0),V144,IF(V144=$I145,$J145,IF(AND(V144&gt;=$J145,V144&lt;=$L145),V144+$M145,V144)))</f>
      </c>
      <c r="W145">
        <f>IF(OR(W144="",$K145=0),W144,IF(W144=$I145,$J145,IF(AND(W144&gt;=$J145,W144&lt;=$L145),W144+$M145,W144)))</f>
      </c>
      <c r="X145">
        <f>IF(OR(X144="",$K145=0),X144,IF(X144=$I145,$J145,IF(AND(X144&gt;=$J145,X144&lt;=$L145),X144+$M145,X144)))</f>
      </c>
      <c r="Y145">
        <f>IF(OR(Y144="",$K145=0),Y144,IF(Y144=$I145,$J145,IF(AND(Y144&gt;=$J145,Y144&lt;=$L145),Y144+$M145,Y144)))</f>
      </c>
      <c r="Z145">
        <f>IF(OR(Z144="",$K145=0),Z144,IF(Z144=$I145,$J145,IF(AND(Z144&gt;=$J145,Z144&lt;=$L145),Z144+$M145,Z144)))</f>
      </c>
      <c r="AA145">
        <f>IF(OR(AA144="",$K145=0),AA144,IF(AA144=$I145,$J145,IF(AND(AA144&gt;=$J145,AA144&lt;=$L145),AA144+$M145,AA144)))</f>
      </c>
      <c r="AB145">
        <f>IF(OR(AB144="",$K145=0),AB144,IF(AB144=$I145,$J145,IF(AND(AB144&gt;=$J145,AB144&lt;=$L145),AB144+$M145,AB144)))</f>
      </c>
      <c r="AC145">
        <f>IF(OR(AC144="",$K145=0),AC144,IF(AC144=$I145,$J145,IF(AND(AC144&gt;=$J145,AC144&lt;=$L145),AC144+$M145,AC144)))</f>
      </c>
      <c r="AD145">
        <f>IF(OR(AD144="",$K145=0),AD144,IF(AD144=$I145,$J145,IF(AND(AD144&gt;=$J145,AD144&lt;=$L145),AD144+$M145,AD144)))</f>
      </c>
      <c r="AE145">
        <f>IF(OR(AE144="",$K145=0),AE144,IF(AE144=$I145,$J145,IF(AND(AE144&gt;=$J145,AE144&lt;=$L145),AE144+$M145,AE144)))</f>
      </c>
      <c r="AF145">
        <f>IF(OR(AF144="",$K145=0),AF144,IF(AF144=$I145,$J145,IF(AND(AF144&gt;=$J145,AF144&lt;=$L145),AF144+$M145,AF144)))</f>
      </c>
      <c r="AG145">
        <f>IF(OR(AG144="",$K145=0),AG144,IF(AG144=$I145,$J145,IF(AND(AG144&gt;=$J145,AG144&lt;=$L145),AG144+$M145,AG144)))</f>
      </c>
      <c r="AH145">
        <f>IF(OR(AH144="",$K145=0),AH144,IF(AH144=$I145,$J145,IF(AND(AH144&gt;=$J145,AH144&lt;=$L145),AH144+$M145,AH144)))</f>
      </c>
      <c r="AI145">
        <f>IF(OR(AI144="",$K145=0),AI144,IF(AI144=$I145,$J145,IF(AND(AI144&gt;=$J145,AI144&lt;=$L145),AI144+$M145,AI144)))</f>
      </c>
      <c r="AJ145">
        <f>IF(OR(AJ144="",$K145=0),AJ144,IF(AJ144=$I145,$J145,IF(AND(AJ144&gt;=$J145,AJ144&lt;=$L145),AJ144+$M145,AJ144)))</f>
      </c>
      <c r="AK145">
        <f>IF(OR(AK144="",$K145=0),AK144,IF(AK144=$I145,$J145,IF(AND(AK144&gt;=$J145,AK144&lt;=$L145),AK144+$M145,AK144)))</f>
      </c>
      <c r="AL145">
        <f>IF(OR(AL144="",$K145=0),AL144,IF(AL144=$I145,$J145,IF(AND(AL144&gt;=$J145,AL144&lt;=$L145),AL144+$M145,AL144)))</f>
      </c>
      <c r="AM145">
        <f>IF(OR(AM144="",$K145=0),AM144,IF(AM144=$I145,$J145,IF(AND(AM144&gt;=$J145,AM144&lt;=$L145),AM144+$M145,AM144)))</f>
      </c>
      <c r="AN145">
        <f>IF(OR(AN144="",$K145=0),AN144,IF(AN144=$I145,$J145,IF(AND(AN144&gt;=$J145,AN144&lt;=$L145),AN144+$M145,AN144)))</f>
      </c>
      <c r="AO145">
        <f>IF(OR(AO144="",$K145=0),AO144,IF(AO144=$I145,$J145,IF(AND(AO144&gt;=$J145,AO144&lt;=$L145),AO144+$M145,AO144)))</f>
      </c>
      <c r="AP145">
        <f>IF(OR(AP144="",$K145=0),AP144,IF(AP144=$I145,$J145,IF(AND(AP144&gt;=$J145,AP144&lt;=$L145),AP144+$M145,AP144)))</f>
      </c>
      <c r="AQ145">
        <f>IF(OR(AQ144="",$K145=0),AQ144,IF(AQ144=$I145,$J145,IF(AND(AQ144&gt;=$J145,AQ144&lt;=$L145),AQ144+$M145,AQ144)))</f>
      </c>
      <c r="AR145">
        <f>IF(OR(AR144="",$K145=0),AR144,IF(AR144=$I145,$J145,IF(AND(AR144&gt;=$J145,AR144&lt;=$L145),AR144+$M145,AR144)))</f>
      </c>
      <c r="AS145">
        <f>IF(OR(AS144="",$K145=0),AS144,IF(AS144=$I145,$J145,IF(AND(AS144&gt;=$J145,AS144&lt;=$L145),AS144+$M145,AS144)))</f>
      </c>
      <c r="AT145">
        <f>IF(OR(AT144="",$K145=0),AT144,IF(AT144=$I145,$J145,IF(AND(AT144&gt;=$J145,AT144&lt;=$L145),AT144+$M145,AT144)))</f>
      </c>
      <c r="AU145">
        <f>IF(OR(AU144="",$K145=0),AU144,IF(AU144=$I145,$J145,IF(AND(AU144&gt;=$J145,AU144&lt;=$L145),AU144+$M145,AU144)))</f>
      </c>
      <c r="AV145">
        <f>IF(OR(AV144="",$K145=0),AV144,IF(AV144=$I145,$J145,IF(AND(AV144&gt;=$J145,AV144&lt;=$L145),AV144+$M145,AV144)))</f>
      </c>
      <c r="AW145">
        <f>IF(OR(AW144="",$K145=0),AW144,IF(AW144=$I145,$J145,IF(AND(AW144&gt;=$J145,AW144&lt;=$L145),AW144+$M145,AW144)))</f>
      </c>
      <c r="AX145">
        <f>IF(OR(AX144="",$K145=0),AX144,IF(AX144=$I145,$J145,IF(AND(AX144&gt;=$J145,AX144&lt;=$L145),AX144+$M145,AX144)))</f>
      </c>
      <c r="AY145">
        <f>IF(OR(AY144="",$K145=0),AY144,IF(AY144=$I145,$J145,IF(AND(AY144&gt;=$J145,AY144&lt;=$L145),AY144+$M145,AY144)))</f>
      </c>
      <c r="AZ145">
        <f>IF(OR(AZ144="",$K145=0),AZ144,IF(AZ144=$I145,$J145,IF(AND(AZ144&gt;=$J145,AZ144&lt;=$L145),AZ144+$M145,AZ144)))</f>
      </c>
      <c r="BA145">
        <f>IF(OR(BA144="",$K145=0),BA144,IF(BA144=$I145,$J145,IF(AND(BA144&gt;=$J145,BA144&lt;=$L145),BA144+$M145,BA144)))</f>
      </c>
    </row>
    <row r="146" ht="20" customHeight="1">
      <c r="A146" s="9">
        <v>141</v>
      </c>
      <c r="B146" s="25"/>
      <c r="C146" s="26"/>
      <c r="D146" s="26"/>
      <c r="E146" s="26"/>
      <c r="F146" s="26"/>
      <c r="G146" s="27">
        <f>IF(AND($C146="",$D146=""),"",IF(OR($C146="",$D146=""),"Type both players",IF(OR($I146="",$J146=""),"A name is not on the Players tab",IF($C146=$D146,"The same player twice",IF($I146&lt;$J146,"Challenges go up the ladder, so nothing moved",IF($I146-$J146&gt;Settings!$C$5,"More than "&amp;Settings!$C$5&amp;" places up, so nothing moved",IF($E146="","To play",IF($E146="Defender",$D146&amp;" stays at "&amp;$J146,IF((Settings!$C$6="Swap places"),$C146&amp;" and "&amp;$D146&amp;" swap places",$C146&amp;" moves up to "&amp;$J146)))))))))</f>
      </c>
      <c r="I146">
        <f>IF($C146="","",IFERROR(INDEX($N$145:$BA$145,1,MATCH($C146,Players!$B$6:$B$45,0)),""))</f>
      </c>
      <c r="J146">
        <f>IF($D146="","",IFERROR(INDEX($N$145:$BA$145,1,MATCH($D146,Players!$B$6:$B$45,0)),""))</f>
      </c>
      <c r="K146">
        <f>IF(AND($E146="Challenger",ISNUMBER($I146),ISNUMBER($J146),$C146&lt;&gt;$D146),IF(AND($I146&gt;$J146,$I146-$J146&lt;=Settings!$C$5),1,0),0)</f>
      </c>
      <c r="L146">
        <f>IF($K146=0,"",IF((Settings!$C$6="Swap places"),$J146,$I146-1))</f>
      </c>
      <c r="M146">
        <f>IF($K146=0,"",IF((Settings!$C$6="Swap places"),$I146-$J146,1))</f>
      </c>
      <c r="N146">
        <f>IF(OR(N145="",$K146=0),N145,IF(N145=$I146,$J146,IF(AND(N145&gt;=$J146,N145&lt;=$L146),N145+$M146,N145)))</f>
      </c>
      <c r="O146">
        <f>IF(OR(O145="",$K146=0),O145,IF(O145=$I146,$J146,IF(AND(O145&gt;=$J146,O145&lt;=$L146),O145+$M146,O145)))</f>
      </c>
      <c r="P146">
        <f>IF(OR(P145="",$K146=0),P145,IF(P145=$I146,$J146,IF(AND(P145&gt;=$J146,P145&lt;=$L146),P145+$M146,P145)))</f>
      </c>
      <c r="Q146">
        <f>IF(OR(Q145="",$K146=0),Q145,IF(Q145=$I146,$J146,IF(AND(Q145&gt;=$J146,Q145&lt;=$L146),Q145+$M146,Q145)))</f>
      </c>
      <c r="R146">
        <f>IF(OR(R145="",$K146=0),R145,IF(R145=$I146,$J146,IF(AND(R145&gt;=$J146,R145&lt;=$L146),R145+$M146,R145)))</f>
      </c>
      <c r="S146">
        <f>IF(OR(S145="",$K146=0),S145,IF(S145=$I146,$J146,IF(AND(S145&gt;=$J146,S145&lt;=$L146),S145+$M146,S145)))</f>
      </c>
      <c r="T146">
        <f>IF(OR(T145="",$K146=0),T145,IF(T145=$I146,$J146,IF(AND(T145&gt;=$J146,T145&lt;=$L146),T145+$M146,T145)))</f>
      </c>
      <c r="U146">
        <f>IF(OR(U145="",$K146=0),U145,IF(U145=$I146,$J146,IF(AND(U145&gt;=$J146,U145&lt;=$L146),U145+$M146,U145)))</f>
      </c>
      <c r="V146">
        <f>IF(OR(V145="",$K146=0),V145,IF(V145=$I146,$J146,IF(AND(V145&gt;=$J146,V145&lt;=$L146),V145+$M146,V145)))</f>
      </c>
      <c r="W146">
        <f>IF(OR(W145="",$K146=0),W145,IF(W145=$I146,$J146,IF(AND(W145&gt;=$J146,W145&lt;=$L146),W145+$M146,W145)))</f>
      </c>
      <c r="X146">
        <f>IF(OR(X145="",$K146=0),X145,IF(X145=$I146,$J146,IF(AND(X145&gt;=$J146,X145&lt;=$L146),X145+$M146,X145)))</f>
      </c>
      <c r="Y146">
        <f>IF(OR(Y145="",$K146=0),Y145,IF(Y145=$I146,$J146,IF(AND(Y145&gt;=$J146,Y145&lt;=$L146),Y145+$M146,Y145)))</f>
      </c>
      <c r="Z146">
        <f>IF(OR(Z145="",$K146=0),Z145,IF(Z145=$I146,$J146,IF(AND(Z145&gt;=$J146,Z145&lt;=$L146),Z145+$M146,Z145)))</f>
      </c>
      <c r="AA146">
        <f>IF(OR(AA145="",$K146=0),AA145,IF(AA145=$I146,$J146,IF(AND(AA145&gt;=$J146,AA145&lt;=$L146),AA145+$M146,AA145)))</f>
      </c>
      <c r="AB146">
        <f>IF(OR(AB145="",$K146=0),AB145,IF(AB145=$I146,$J146,IF(AND(AB145&gt;=$J146,AB145&lt;=$L146),AB145+$M146,AB145)))</f>
      </c>
      <c r="AC146">
        <f>IF(OR(AC145="",$K146=0),AC145,IF(AC145=$I146,$J146,IF(AND(AC145&gt;=$J146,AC145&lt;=$L146),AC145+$M146,AC145)))</f>
      </c>
      <c r="AD146">
        <f>IF(OR(AD145="",$K146=0),AD145,IF(AD145=$I146,$J146,IF(AND(AD145&gt;=$J146,AD145&lt;=$L146),AD145+$M146,AD145)))</f>
      </c>
      <c r="AE146">
        <f>IF(OR(AE145="",$K146=0),AE145,IF(AE145=$I146,$J146,IF(AND(AE145&gt;=$J146,AE145&lt;=$L146),AE145+$M146,AE145)))</f>
      </c>
      <c r="AF146">
        <f>IF(OR(AF145="",$K146=0),AF145,IF(AF145=$I146,$J146,IF(AND(AF145&gt;=$J146,AF145&lt;=$L146),AF145+$M146,AF145)))</f>
      </c>
      <c r="AG146">
        <f>IF(OR(AG145="",$K146=0),AG145,IF(AG145=$I146,$J146,IF(AND(AG145&gt;=$J146,AG145&lt;=$L146),AG145+$M146,AG145)))</f>
      </c>
      <c r="AH146">
        <f>IF(OR(AH145="",$K146=0),AH145,IF(AH145=$I146,$J146,IF(AND(AH145&gt;=$J146,AH145&lt;=$L146),AH145+$M146,AH145)))</f>
      </c>
      <c r="AI146">
        <f>IF(OR(AI145="",$K146=0),AI145,IF(AI145=$I146,$J146,IF(AND(AI145&gt;=$J146,AI145&lt;=$L146),AI145+$M146,AI145)))</f>
      </c>
      <c r="AJ146">
        <f>IF(OR(AJ145="",$K146=0),AJ145,IF(AJ145=$I146,$J146,IF(AND(AJ145&gt;=$J146,AJ145&lt;=$L146),AJ145+$M146,AJ145)))</f>
      </c>
      <c r="AK146">
        <f>IF(OR(AK145="",$K146=0),AK145,IF(AK145=$I146,$J146,IF(AND(AK145&gt;=$J146,AK145&lt;=$L146),AK145+$M146,AK145)))</f>
      </c>
      <c r="AL146">
        <f>IF(OR(AL145="",$K146=0),AL145,IF(AL145=$I146,$J146,IF(AND(AL145&gt;=$J146,AL145&lt;=$L146),AL145+$M146,AL145)))</f>
      </c>
      <c r="AM146">
        <f>IF(OR(AM145="",$K146=0),AM145,IF(AM145=$I146,$J146,IF(AND(AM145&gt;=$J146,AM145&lt;=$L146),AM145+$M146,AM145)))</f>
      </c>
      <c r="AN146">
        <f>IF(OR(AN145="",$K146=0),AN145,IF(AN145=$I146,$J146,IF(AND(AN145&gt;=$J146,AN145&lt;=$L146),AN145+$M146,AN145)))</f>
      </c>
      <c r="AO146">
        <f>IF(OR(AO145="",$K146=0),AO145,IF(AO145=$I146,$J146,IF(AND(AO145&gt;=$J146,AO145&lt;=$L146),AO145+$M146,AO145)))</f>
      </c>
      <c r="AP146">
        <f>IF(OR(AP145="",$K146=0),AP145,IF(AP145=$I146,$J146,IF(AND(AP145&gt;=$J146,AP145&lt;=$L146),AP145+$M146,AP145)))</f>
      </c>
      <c r="AQ146">
        <f>IF(OR(AQ145="",$K146=0),AQ145,IF(AQ145=$I146,$J146,IF(AND(AQ145&gt;=$J146,AQ145&lt;=$L146),AQ145+$M146,AQ145)))</f>
      </c>
      <c r="AR146">
        <f>IF(OR(AR145="",$K146=0),AR145,IF(AR145=$I146,$J146,IF(AND(AR145&gt;=$J146,AR145&lt;=$L146),AR145+$M146,AR145)))</f>
      </c>
      <c r="AS146">
        <f>IF(OR(AS145="",$K146=0),AS145,IF(AS145=$I146,$J146,IF(AND(AS145&gt;=$J146,AS145&lt;=$L146),AS145+$M146,AS145)))</f>
      </c>
      <c r="AT146">
        <f>IF(OR(AT145="",$K146=0),AT145,IF(AT145=$I146,$J146,IF(AND(AT145&gt;=$J146,AT145&lt;=$L146),AT145+$M146,AT145)))</f>
      </c>
      <c r="AU146">
        <f>IF(OR(AU145="",$K146=0),AU145,IF(AU145=$I146,$J146,IF(AND(AU145&gt;=$J146,AU145&lt;=$L146),AU145+$M146,AU145)))</f>
      </c>
      <c r="AV146">
        <f>IF(OR(AV145="",$K146=0),AV145,IF(AV145=$I146,$J146,IF(AND(AV145&gt;=$J146,AV145&lt;=$L146),AV145+$M146,AV145)))</f>
      </c>
      <c r="AW146">
        <f>IF(OR(AW145="",$K146=0),AW145,IF(AW145=$I146,$J146,IF(AND(AW145&gt;=$J146,AW145&lt;=$L146),AW145+$M146,AW145)))</f>
      </c>
      <c r="AX146">
        <f>IF(OR(AX145="",$K146=0),AX145,IF(AX145=$I146,$J146,IF(AND(AX145&gt;=$J146,AX145&lt;=$L146),AX145+$M146,AX145)))</f>
      </c>
      <c r="AY146">
        <f>IF(OR(AY145="",$K146=0),AY145,IF(AY145=$I146,$J146,IF(AND(AY145&gt;=$J146,AY145&lt;=$L146),AY145+$M146,AY145)))</f>
      </c>
      <c r="AZ146">
        <f>IF(OR(AZ145="",$K146=0),AZ145,IF(AZ145=$I146,$J146,IF(AND(AZ145&gt;=$J146,AZ145&lt;=$L146),AZ145+$M146,AZ145)))</f>
      </c>
      <c r="BA146">
        <f>IF(OR(BA145="",$K146=0),BA145,IF(BA145=$I146,$J146,IF(AND(BA145&gt;=$J146,BA145&lt;=$L146),BA145+$M146,BA145)))</f>
      </c>
    </row>
    <row r="147" ht="20" customHeight="1">
      <c r="A147" s="9">
        <v>142</v>
      </c>
      <c r="B147" s="25"/>
      <c r="C147" s="26"/>
      <c r="D147" s="26"/>
      <c r="E147" s="26"/>
      <c r="F147" s="26"/>
      <c r="G147" s="27">
        <f>IF(AND($C147="",$D147=""),"",IF(OR($C147="",$D147=""),"Type both players",IF(OR($I147="",$J147=""),"A name is not on the Players tab",IF($C147=$D147,"The same player twice",IF($I147&lt;$J147,"Challenges go up the ladder, so nothing moved",IF($I147-$J147&gt;Settings!$C$5,"More than "&amp;Settings!$C$5&amp;" places up, so nothing moved",IF($E147="","To play",IF($E147="Defender",$D147&amp;" stays at "&amp;$J147,IF((Settings!$C$6="Swap places"),$C147&amp;" and "&amp;$D147&amp;" swap places",$C147&amp;" moves up to "&amp;$J147)))))))))</f>
      </c>
      <c r="I147">
        <f>IF($C147="","",IFERROR(INDEX($N$146:$BA$146,1,MATCH($C147,Players!$B$6:$B$45,0)),""))</f>
      </c>
      <c r="J147">
        <f>IF($D147="","",IFERROR(INDEX($N$146:$BA$146,1,MATCH($D147,Players!$B$6:$B$45,0)),""))</f>
      </c>
      <c r="K147">
        <f>IF(AND($E147="Challenger",ISNUMBER($I147),ISNUMBER($J147),$C147&lt;&gt;$D147),IF(AND($I147&gt;$J147,$I147-$J147&lt;=Settings!$C$5),1,0),0)</f>
      </c>
      <c r="L147">
        <f>IF($K147=0,"",IF((Settings!$C$6="Swap places"),$J147,$I147-1))</f>
      </c>
      <c r="M147">
        <f>IF($K147=0,"",IF((Settings!$C$6="Swap places"),$I147-$J147,1))</f>
      </c>
      <c r="N147">
        <f>IF(OR(N146="",$K147=0),N146,IF(N146=$I147,$J147,IF(AND(N146&gt;=$J147,N146&lt;=$L147),N146+$M147,N146)))</f>
      </c>
      <c r="O147">
        <f>IF(OR(O146="",$K147=0),O146,IF(O146=$I147,$J147,IF(AND(O146&gt;=$J147,O146&lt;=$L147),O146+$M147,O146)))</f>
      </c>
      <c r="P147">
        <f>IF(OR(P146="",$K147=0),P146,IF(P146=$I147,$J147,IF(AND(P146&gt;=$J147,P146&lt;=$L147),P146+$M147,P146)))</f>
      </c>
      <c r="Q147">
        <f>IF(OR(Q146="",$K147=0),Q146,IF(Q146=$I147,$J147,IF(AND(Q146&gt;=$J147,Q146&lt;=$L147),Q146+$M147,Q146)))</f>
      </c>
      <c r="R147">
        <f>IF(OR(R146="",$K147=0),R146,IF(R146=$I147,$J147,IF(AND(R146&gt;=$J147,R146&lt;=$L147),R146+$M147,R146)))</f>
      </c>
      <c r="S147">
        <f>IF(OR(S146="",$K147=0),S146,IF(S146=$I147,$J147,IF(AND(S146&gt;=$J147,S146&lt;=$L147),S146+$M147,S146)))</f>
      </c>
      <c r="T147">
        <f>IF(OR(T146="",$K147=0),T146,IF(T146=$I147,$J147,IF(AND(T146&gt;=$J147,T146&lt;=$L147),T146+$M147,T146)))</f>
      </c>
      <c r="U147">
        <f>IF(OR(U146="",$K147=0),U146,IF(U146=$I147,$J147,IF(AND(U146&gt;=$J147,U146&lt;=$L147),U146+$M147,U146)))</f>
      </c>
      <c r="V147">
        <f>IF(OR(V146="",$K147=0),V146,IF(V146=$I147,$J147,IF(AND(V146&gt;=$J147,V146&lt;=$L147),V146+$M147,V146)))</f>
      </c>
      <c r="W147">
        <f>IF(OR(W146="",$K147=0),W146,IF(W146=$I147,$J147,IF(AND(W146&gt;=$J147,W146&lt;=$L147),W146+$M147,W146)))</f>
      </c>
      <c r="X147">
        <f>IF(OR(X146="",$K147=0),X146,IF(X146=$I147,$J147,IF(AND(X146&gt;=$J147,X146&lt;=$L147),X146+$M147,X146)))</f>
      </c>
      <c r="Y147">
        <f>IF(OR(Y146="",$K147=0),Y146,IF(Y146=$I147,$J147,IF(AND(Y146&gt;=$J147,Y146&lt;=$L147),Y146+$M147,Y146)))</f>
      </c>
      <c r="Z147">
        <f>IF(OR(Z146="",$K147=0),Z146,IF(Z146=$I147,$J147,IF(AND(Z146&gt;=$J147,Z146&lt;=$L147),Z146+$M147,Z146)))</f>
      </c>
      <c r="AA147">
        <f>IF(OR(AA146="",$K147=0),AA146,IF(AA146=$I147,$J147,IF(AND(AA146&gt;=$J147,AA146&lt;=$L147),AA146+$M147,AA146)))</f>
      </c>
      <c r="AB147">
        <f>IF(OR(AB146="",$K147=0),AB146,IF(AB146=$I147,$J147,IF(AND(AB146&gt;=$J147,AB146&lt;=$L147),AB146+$M147,AB146)))</f>
      </c>
      <c r="AC147">
        <f>IF(OR(AC146="",$K147=0),AC146,IF(AC146=$I147,$J147,IF(AND(AC146&gt;=$J147,AC146&lt;=$L147),AC146+$M147,AC146)))</f>
      </c>
      <c r="AD147">
        <f>IF(OR(AD146="",$K147=0),AD146,IF(AD146=$I147,$J147,IF(AND(AD146&gt;=$J147,AD146&lt;=$L147),AD146+$M147,AD146)))</f>
      </c>
      <c r="AE147">
        <f>IF(OR(AE146="",$K147=0),AE146,IF(AE146=$I147,$J147,IF(AND(AE146&gt;=$J147,AE146&lt;=$L147),AE146+$M147,AE146)))</f>
      </c>
      <c r="AF147">
        <f>IF(OR(AF146="",$K147=0),AF146,IF(AF146=$I147,$J147,IF(AND(AF146&gt;=$J147,AF146&lt;=$L147),AF146+$M147,AF146)))</f>
      </c>
      <c r="AG147">
        <f>IF(OR(AG146="",$K147=0),AG146,IF(AG146=$I147,$J147,IF(AND(AG146&gt;=$J147,AG146&lt;=$L147),AG146+$M147,AG146)))</f>
      </c>
      <c r="AH147">
        <f>IF(OR(AH146="",$K147=0),AH146,IF(AH146=$I147,$J147,IF(AND(AH146&gt;=$J147,AH146&lt;=$L147),AH146+$M147,AH146)))</f>
      </c>
      <c r="AI147">
        <f>IF(OR(AI146="",$K147=0),AI146,IF(AI146=$I147,$J147,IF(AND(AI146&gt;=$J147,AI146&lt;=$L147),AI146+$M147,AI146)))</f>
      </c>
      <c r="AJ147">
        <f>IF(OR(AJ146="",$K147=0),AJ146,IF(AJ146=$I147,$J147,IF(AND(AJ146&gt;=$J147,AJ146&lt;=$L147),AJ146+$M147,AJ146)))</f>
      </c>
      <c r="AK147">
        <f>IF(OR(AK146="",$K147=0),AK146,IF(AK146=$I147,$J147,IF(AND(AK146&gt;=$J147,AK146&lt;=$L147),AK146+$M147,AK146)))</f>
      </c>
      <c r="AL147">
        <f>IF(OR(AL146="",$K147=0),AL146,IF(AL146=$I147,$J147,IF(AND(AL146&gt;=$J147,AL146&lt;=$L147),AL146+$M147,AL146)))</f>
      </c>
      <c r="AM147">
        <f>IF(OR(AM146="",$K147=0),AM146,IF(AM146=$I147,$J147,IF(AND(AM146&gt;=$J147,AM146&lt;=$L147),AM146+$M147,AM146)))</f>
      </c>
      <c r="AN147">
        <f>IF(OR(AN146="",$K147=0),AN146,IF(AN146=$I147,$J147,IF(AND(AN146&gt;=$J147,AN146&lt;=$L147),AN146+$M147,AN146)))</f>
      </c>
      <c r="AO147">
        <f>IF(OR(AO146="",$K147=0),AO146,IF(AO146=$I147,$J147,IF(AND(AO146&gt;=$J147,AO146&lt;=$L147),AO146+$M147,AO146)))</f>
      </c>
      <c r="AP147">
        <f>IF(OR(AP146="",$K147=0),AP146,IF(AP146=$I147,$J147,IF(AND(AP146&gt;=$J147,AP146&lt;=$L147),AP146+$M147,AP146)))</f>
      </c>
      <c r="AQ147">
        <f>IF(OR(AQ146="",$K147=0),AQ146,IF(AQ146=$I147,$J147,IF(AND(AQ146&gt;=$J147,AQ146&lt;=$L147),AQ146+$M147,AQ146)))</f>
      </c>
      <c r="AR147">
        <f>IF(OR(AR146="",$K147=0),AR146,IF(AR146=$I147,$J147,IF(AND(AR146&gt;=$J147,AR146&lt;=$L147),AR146+$M147,AR146)))</f>
      </c>
      <c r="AS147">
        <f>IF(OR(AS146="",$K147=0),AS146,IF(AS146=$I147,$J147,IF(AND(AS146&gt;=$J147,AS146&lt;=$L147),AS146+$M147,AS146)))</f>
      </c>
      <c r="AT147">
        <f>IF(OR(AT146="",$K147=0),AT146,IF(AT146=$I147,$J147,IF(AND(AT146&gt;=$J147,AT146&lt;=$L147),AT146+$M147,AT146)))</f>
      </c>
      <c r="AU147">
        <f>IF(OR(AU146="",$K147=0),AU146,IF(AU146=$I147,$J147,IF(AND(AU146&gt;=$J147,AU146&lt;=$L147),AU146+$M147,AU146)))</f>
      </c>
      <c r="AV147">
        <f>IF(OR(AV146="",$K147=0),AV146,IF(AV146=$I147,$J147,IF(AND(AV146&gt;=$J147,AV146&lt;=$L147),AV146+$M147,AV146)))</f>
      </c>
      <c r="AW147">
        <f>IF(OR(AW146="",$K147=0),AW146,IF(AW146=$I147,$J147,IF(AND(AW146&gt;=$J147,AW146&lt;=$L147),AW146+$M147,AW146)))</f>
      </c>
      <c r="AX147">
        <f>IF(OR(AX146="",$K147=0),AX146,IF(AX146=$I147,$J147,IF(AND(AX146&gt;=$J147,AX146&lt;=$L147),AX146+$M147,AX146)))</f>
      </c>
      <c r="AY147">
        <f>IF(OR(AY146="",$K147=0),AY146,IF(AY146=$I147,$J147,IF(AND(AY146&gt;=$J147,AY146&lt;=$L147),AY146+$M147,AY146)))</f>
      </c>
      <c r="AZ147">
        <f>IF(OR(AZ146="",$K147=0),AZ146,IF(AZ146=$I147,$J147,IF(AND(AZ146&gt;=$J147,AZ146&lt;=$L147),AZ146+$M147,AZ146)))</f>
      </c>
      <c r="BA147">
        <f>IF(OR(BA146="",$K147=0),BA146,IF(BA146=$I147,$J147,IF(AND(BA146&gt;=$J147,BA146&lt;=$L147),BA146+$M147,BA146)))</f>
      </c>
    </row>
    <row r="148" ht="20" customHeight="1">
      <c r="A148" s="9">
        <v>143</v>
      </c>
      <c r="B148" s="25"/>
      <c r="C148" s="26"/>
      <c r="D148" s="26"/>
      <c r="E148" s="26"/>
      <c r="F148" s="26"/>
      <c r="G148" s="27">
        <f>IF(AND($C148="",$D148=""),"",IF(OR($C148="",$D148=""),"Type both players",IF(OR($I148="",$J148=""),"A name is not on the Players tab",IF($C148=$D148,"The same player twice",IF($I148&lt;$J148,"Challenges go up the ladder, so nothing moved",IF($I148-$J148&gt;Settings!$C$5,"More than "&amp;Settings!$C$5&amp;" places up, so nothing moved",IF($E148="","To play",IF($E148="Defender",$D148&amp;" stays at "&amp;$J148,IF((Settings!$C$6="Swap places"),$C148&amp;" and "&amp;$D148&amp;" swap places",$C148&amp;" moves up to "&amp;$J148)))))))))</f>
      </c>
      <c r="I148">
        <f>IF($C148="","",IFERROR(INDEX($N$147:$BA$147,1,MATCH($C148,Players!$B$6:$B$45,0)),""))</f>
      </c>
      <c r="J148">
        <f>IF($D148="","",IFERROR(INDEX($N$147:$BA$147,1,MATCH($D148,Players!$B$6:$B$45,0)),""))</f>
      </c>
      <c r="K148">
        <f>IF(AND($E148="Challenger",ISNUMBER($I148),ISNUMBER($J148),$C148&lt;&gt;$D148),IF(AND($I148&gt;$J148,$I148-$J148&lt;=Settings!$C$5),1,0),0)</f>
      </c>
      <c r="L148">
        <f>IF($K148=0,"",IF((Settings!$C$6="Swap places"),$J148,$I148-1))</f>
      </c>
      <c r="M148">
        <f>IF($K148=0,"",IF((Settings!$C$6="Swap places"),$I148-$J148,1))</f>
      </c>
      <c r="N148">
        <f>IF(OR(N147="",$K148=0),N147,IF(N147=$I148,$J148,IF(AND(N147&gt;=$J148,N147&lt;=$L148),N147+$M148,N147)))</f>
      </c>
      <c r="O148">
        <f>IF(OR(O147="",$K148=0),O147,IF(O147=$I148,$J148,IF(AND(O147&gt;=$J148,O147&lt;=$L148),O147+$M148,O147)))</f>
      </c>
      <c r="P148">
        <f>IF(OR(P147="",$K148=0),P147,IF(P147=$I148,$J148,IF(AND(P147&gt;=$J148,P147&lt;=$L148),P147+$M148,P147)))</f>
      </c>
      <c r="Q148">
        <f>IF(OR(Q147="",$K148=0),Q147,IF(Q147=$I148,$J148,IF(AND(Q147&gt;=$J148,Q147&lt;=$L148),Q147+$M148,Q147)))</f>
      </c>
      <c r="R148">
        <f>IF(OR(R147="",$K148=0),R147,IF(R147=$I148,$J148,IF(AND(R147&gt;=$J148,R147&lt;=$L148),R147+$M148,R147)))</f>
      </c>
      <c r="S148">
        <f>IF(OR(S147="",$K148=0),S147,IF(S147=$I148,$J148,IF(AND(S147&gt;=$J148,S147&lt;=$L148),S147+$M148,S147)))</f>
      </c>
      <c r="T148">
        <f>IF(OR(T147="",$K148=0),T147,IF(T147=$I148,$J148,IF(AND(T147&gt;=$J148,T147&lt;=$L148),T147+$M148,T147)))</f>
      </c>
      <c r="U148">
        <f>IF(OR(U147="",$K148=0),U147,IF(U147=$I148,$J148,IF(AND(U147&gt;=$J148,U147&lt;=$L148),U147+$M148,U147)))</f>
      </c>
      <c r="V148">
        <f>IF(OR(V147="",$K148=0),V147,IF(V147=$I148,$J148,IF(AND(V147&gt;=$J148,V147&lt;=$L148),V147+$M148,V147)))</f>
      </c>
      <c r="W148">
        <f>IF(OR(W147="",$K148=0),W147,IF(W147=$I148,$J148,IF(AND(W147&gt;=$J148,W147&lt;=$L148),W147+$M148,W147)))</f>
      </c>
      <c r="X148">
        <f>IF(OR(X147="",$K148=0),X147,IF(X147=$I148,$J148,IF(AND(X147&gt;=$J148,X147&lt;=$L148),X147+$M148,X147)))</f>
      </c>
      <c r="Y148">
        <f>IF(OR(Y147="",$K148=0),Y147,IF(Y147=$I148,$J148,IF(AND(Y147&gt;=$J148,Y147&lt;=$L148),Y147+$M148,Y147)))</f>
      </c>
      <c r="Z148">
        <f>IF(OR(Z147="",$K148=0),Z147,IF(Z147=$I148,$J148,IF(AND(Z147&gt;=$J148,Z147&lt;=$L148),Z147+$M148,Z147)))</f>
      </c>
      <c r="AA148">
        <f>IF(OR(AA147="",$K148=0),AA147,IF(AA147=$I148,$J148,IF(AND(AA147&gt;=$J148,AA147&lt;=$L148),AA147+$M148,AA147)))</f>
      </c>
      <c r="AB148">
        <f>IF(OR(AB147="",$K148=0),AB147,IF(AB147=$I148,$J148,IF(AND(AB147&gt;=$J148,AB147&lt;=$L148),AB147+$M148,AB147)))</f>
      </c>
      <c r="AC148">
        <f>IF(OR(AC147="",$K148=0),AC147,IF(AC147=$I148,$J148,IF(AND(AC147&gt;=$J148,AC147&lt;=$L148),AC147+$M148,AC147)))</f>
      </c>
      <c r="AD148">
        <f>IF(OR(AD147="",$K148=0),AD147,IF(AD147=$I148,$J148,IF(AND(AD147&gt;=$J148,AD147&lt;=$L148),AD147+$M148,AD147)))</f>
      </c>
      <c r="AE148">
        <f>IF(OR(AE147="",$K148=0),AE147,IF(AE147=$I148,$J148,IF(AND(AE147&gt;=$J148,AE147&lt;=$L148),AE147+$M148,AE147)))</f>
      </c>
      <c r="AF148">
        <f>IF(OR(AF147="",$K148=0),AF147,IF(AF147=$I148,$J148,IF(AND(AF147&gt;=$J148,AF147&lt;=$L148),AF147+$M148,AF147)))</f>
      </c>
      <c r="AG148">
        <f>IF(OR(AG147="",$K148=0),AG147,IF(AG147=$I148,$J148,IF(AND(AG147&gt;=$J148,AG147&lt;=$L148),AG147+$M148,AG147)))</f>
      </c>
      <c r="AH148">
        <f>IF(OR(AH147="",$K148=0),AH147,IF(AH147=$I148,$J148,IF(AND(AH147&gt;=$J148,AH147&lt;=$L148),AH147+$M148,AH147)))</f>
      </c>
      <c r="AI148">
        <f>IF(OR(AI147="",$K148=0),AI147,IF(AI147=$I148,$J148,IF(AND(AI147&gt;=$J148,AI147&lt;=$L148),AI147+$M148,AI147)))</f>
      </c>
      <c r="AJ148">
        <f>IF(OR(AJ147="",$K148=0),AJ147,IF(AJ147=$I148,$J148,IF(AND(AJ147&gt;=$J148,AJ147&lt;=$L148),AJ147+$M148,AJ147)))</f>
      </c>
      <c r="AK148">
        <f>IF(OR(AK147="",$K148=0),AK147,IF(AK147=$I148,$J148,IF(AND(AK147&gt;=$J148,AK147&lt;=$L148),AK147+$M148,AK147)))</f>
      </c>
      <c r="AL148">
        <f>IF(OR(AL147="",$K148=0),AL147,IF(AL147=$I148,$J148,IF(AND(AL147&gt;=$J148,AL147&lt;=$L148),AL147+$M148,AL147)))</f>
      </c>
      <c r="AM148">
        <f>IF(OR(AM147="",$K148=0),AM147,IF(AM147=$I148,$J148,IF(AND(AM147&gt;=$J148,AM147&lt;=$L148),AM147+$M148,AM147)))</f>
      </c>
      <c r="AN148">
        <f>IF(OR(AN147="",$K148=0),AN147,IF(AN147=$I148,$J148,IF(AND(AN147&gt;=$J148,AN147&lt;=$L148),AN147+$M148,AN147)))</f>
      </c>
      <c r="AO148">
        <f>IF(OR(AO147="",$K148=0),AO147,IF(AO147=$I148,$J148,IF(AND(AO147&gt;=$J148,AO147&lt;=$L148),AO147+$M148,AO147)))</f>
      </c>
      <c r="AP148">
        <f>IF(OR(AP147="",$K148=0),AP147,IF(AP147=$I148,$J148,IF(AND(AP147&gt;=$J148,AP147&lt;=$L148),AP147+$M148,AP147)))</f>
      </c>
      <c r="AQ148">
        <f>IF(OR(AQ147="",$K148=0),AQ147,IF(AQ147=$I148,$J148,IF(AND(AQ147&gt;=$J148,AQ147&lt;=$L148),AQ147+$M148,AQ147)))</f>
      </c>
      <c r="AR148">
        <f>IF(OR(AR147="",$K148=0),AR147,IF(AR147=$I148,$J148,IF(AND(AR147&gt;=$J148,AR147&lt;=$L148),AR147+$M148,AR147)))</f>
      </c>
      <c r="AS148">
        <f>IF(OR(AS147="",$K148=0),AS147,IF(AS147=$I148,$J148,IF(AND(AS147&gt;=$J148,AS147&lt;=$L148),AS147+$M148,AS147)))</f>
      </c>
      <c r="AT148">
        <f>IF(OR(AT147="",$K148=0),AT147,IF(AT147=$I148,$J148,IF(AND(AT147&gt;=$J148,AT147&lt;=$L148),AT147+$M148,AT147)))</f>
      </c>
      <c r="AU148">
        <f>IF(OR(AU147="",$K148=0),AU147,IF(AU147=$I148,$J148,IF(AND(AU147&gt;=$J148,AU147&lt;=$L148),AU147+$M148,AU147)))</f>
      </c>
      <c r="AV148">
        <f>IF(OR(AV147="",$K148=0),AV147,IF(AV147=$I148,$J148,IF(AND(AV147&gt;=$J148,AV147&lt;=$L148),AV147+$M148,AV147)))</f>
      </c>
      <c r="AW148">
        <f>IF(OR(AW147="",$K148=0),AW147,IF(AW147=$I148,$J148,IF(AND(AW147&gt;=$J148,AW147&lt;=$L148),AW147+$M148,AW147)))</f>
      </c>
      <c r="AX148">
        <f>IF(OR(AX147="",$K148=0),AX147,IF(AX147=$I148,$J148,IF(AND(AX147&gt;=$J148,AX147&lt;=$L148),AX147+$M148,AX147)))</f>
      </c>
      <c r="AY148">
        <f>IF(OR(AY147="",$K148=0),AY147,IF(AY147=$I148,$J148,IF(AND(AY147&gt;=$J148,AY147&lt;=$L148),AY147+$M148,AY147)))</f>
      </c>
      <c r="AZ148">
        <f>IF(OR(AZ147="",$K148=0),AZ147,IF(AZ147=$I148,$J148,IF(AND(AZ147&gt;=$J148,AZ147&lt;=$L148),AZ147+$M148,AZ147)))</f>
      </c>
      <c r="BA148">
        <f>IF(OR(BA147="",$K148=0),BA147,IF(BA147=$I148,$J148,IF(AND(BA147&gt;=$J148,BA147&lt;=$L148),BA147+$M148,BA147)))</f>
      </c>
    </row>
    <row r="149" ht="20" customHeight="1">
      <c r="A149" s="9">
        <v>144</v>
      </c>
      <c r="B149" s="25"/>
      <c r="C149" s="26"/>
      <c r="D149" s="26"/>
      <c r="E149" s="26"/>
      <c r="F149" s="26"/>
      <c r="G149" s="27">
        <f>IF(AND($C149="",$D149=""),"",IF(OR($C149="",$D149=""),"Type both players",IF(OR($I149="",$J149=""),"A name is not on the Players tab",IF($C149=$D149,"The same player twice",IF($I149&lt;$J149,"Challenges go up the ladder, so nothing moved",IF($I149-$J149&gt;Settings!$C$5,"More than "&amp;Settings!$C$5&amp;" places up, so nothing moved",IF($E149="","To play",IF($E149="Defender",$D149&amp;" stays at "&amp;$J149,IF((Settings!$C$6="Swap places"),$C149&amp;" and "&amp;$D149&amp;" swap places",$C149&amp;" moves up to "&amp;$J149)))))))))</f>
      </c>
      <c r="I149">
        <f>IF($C149="","",IFERROR(INDEX($N$148:$BA$148,1,MATCH($C149,Players!$B$6:$B$45,0)),""))</f>
      </c>
      <c r="J149">
        <f>IF($D149="","",IFERROR(INDEX($N$148:$BA$148,1,MATCH($D149,Players!$B$6:$B$45,0)),""))</f>
      </c>
      <c r="K149">
        <f>IF(AND($E149="Challenger",ISNUMBER($I149),ISNUMBER($J149),$C149&lt;&gt;$D149),IF(AND($I149&gt;$J149,$I149-$J149&lt;=Settings!$C$5),1,0),0)</f>
      </c>
      <c r="L149">
        <f>IF($K149=0,"",IF((Settings!$C$6="Swap places"),$J149,$I149-1))</f>
      </c>
      <c r="M149">
        <f>IF($K149=0,"",IF((Settings!$C$6="Swap places"),$I149-$J149,1))</f>
      </c>
      <c r="N149">
        <f>IF(OR(N148="",$K149=0),N148,IF(N148=$I149,$J149,IF(AND(N148&gt;=$J149,N148&lt;=$L149),N148+$M149,N148)))</f>
      </c>
      <c r="O149">
        <f>IF(OR(O148="",$K149=0),O148,IF(O148=$I149,$J149,IF(AND(O148&gt;=$J149,O148&lt;=$L149),O148+$M149,O148)))</f>
      </c>
      <c r="P149">
        <f>IF(OR(P148="",$K149=0),P148,IF(P148=$I149,$J149,IF(AND(P148&gt;=$J149,P148&lt;=$L149),P148+$M149,P148)))</f>
      </c>
      <c r="Q149">
        <f>IF(OR(Q148="",$K149=0),Q148,IF(Q148=$I149,$J149,IF(AND(Q148&gt;=$J149,Q148&lt;=$L149),Q148+$M149,Q148)))</f>
      </c>
      <c r="R149">
        <f>IF(OR(R148="",$K149=0),R148,IF(R148=$I149,$J149,IF(AND(R148&gt;=$J149,R148&lt;=$L149),R148+$M149,R148)))</f>
      </c>
      <c r="S149">
        <f>IF(OR(S148="",$K149=0),S148,IF(S148=$I149,$J149,IF(AND(S148&gt;=$J149,S148&lt;=$L149),S148+$M149,S148)))</f>
      </c>
      <c r="T149">
        <f>IF(OR(T148="",$K149=0),T148,IF(T148=$I149,$J149,IF(AND(T148&gt;=$J149,T148&lt;=$L149),T148+$M149,T148)))</f>
      </c>
      <c r="U149">
        <f>IF(OR(U148="",$K149=0),U148,IF(U148=$I149,$J149,IF(AND(U148&gt;=$J149,U148&lt;=$L149),U148+$M149,U148)))</f>
      </c>
      <c r="V149">
        <f>IF(OR(V148="",$K149=0),V148,IF(V148=$I149,$J149,IF(AND(V148&gt;=$J149,V148&lt;=$L149),V148+$M149,V148)))</f>
      </c>
      <c r="W149">
        <f>IF(OR(W148="",$K149=0),W148,IF(W148=$I149,$J149,IF(AND(W148&gt;=$J149,W148&lt;=$L149),W148+$M149,W148)))</f>
      </c>
      <c r="X149">
        <f>IF(OR(X148="",$K149=0),X148,IF(X148=$I149,$J149,IF(AND(X148&gt;=$J149,X148&lt;=$L149),X148+$M149,X148)))</f>
      </c>
      <c r="Y149">
        <f>IF(OR(Y148="",$K149=0),Y148,IF(Y148=$I149,$J149,IF(AND(Y148&gt;=$J149,Y148&lt;=$L149),Y148+$M149,Y148)))</f>
      </c>
      <c r="Z149">
        <f>IF(OR(Z148="",$K149=0),Z148,IF(Z148=$I149,$J149,IF(AND(Z148&gt;=$J149,Z148&lt;=$L149),Z148+$M149,Z148)))</f>
      </c>
      <c r="AA149">
        <f>IF(OR(AA148="",$K149=0),AA148,IF(AA148=$I149,$J149,IF(AND(AA148&gt;=$J149,AA148&lt;=$L149),AA148+$M149,AA148)))</f>
      </c>
      <c r="AB149">
        <f>IF(OR(AB148="",$K149=0),AB148,IF(AB148=$I149,$J149,IF(AND(AB148&gt;=$J149,AB148&lt;=$L149),AB148+$M149,AB148)))</f>
      </c>
      <c r="AC149">
        <f>IF(OR(AC148="",$K149=0),AC148,IF(AC148=$I149,$J149,IF(AND(AC148&gt;=$J149,AC148&lt;=$L149),AC148+$M149,AC148)))</f>
      </c>
      <c r="AD149">
        <f>IF(OR(AD148="",$K149=0),AD148,IF(AD148=$I149,$J149,IF(AND(AD148&gt;=$J149,AD148&lt;=$L149),AD148+$M149,AD148)))</f>
      </c>
      <c r="AE149">
        <f>IF(OR(AE148="",$K149=0),AE148,IF(AE148=$I149,$J149,IF(AND(AE148&gt;=$J149,AE148&lt;=$L149),AE148+$M149,AE148)))</f>
      </c>
      <c r="AF149">
        <f>IF(OR(AF148="",$K149=0),AF148,IF(AF148=$I149,$J149,IF(AND(AF148&gt;=$J149,AF148&lt;=$L149),AF148+$M149,AF148)))</f>
      </c>
      <c r="AG149">
        <f>IF(OR(AG148="",$K149=0),AG148,IF(AG148=$I149,$J149,IF(AND(AG148&gt;=$J149,AG148&lt;=$L149),AG148+$M149,AG148)))</f>
      </c>
      <c r="AH149">
        <f>IF(OR(AH148="",$K149=0),AH148,IF(AH148=$I149,$J149,IF(AND(AH148&gt;=$J149,AH148&lt;=$L149),AH148+$M149,AH148)))</f>
      </c>
      <c r="AI149">
        <f>IF(OR(AI148="",$K149=0),AI148,IF(AI148=$I149,$J149,IF(AND(AI148&gt;=$J149,AI148&lt;=$L149),AI148+$M149,AI148)))</f>
      </c>
      <c r="AJ149">
        <f>IF(OR(AJ148="",$K149=0),AJ148,IF(AJ148=$I149,$J149,IF(AND(AJ148&gt;=$J149,AJ148&lt;=$L149),AJ148+$M149,AJ148)))</f>
      </c>
      <c r="AK149">
        <f>IF(OR(AK148="",$K149=0),AK148,IF(AK148=$I149,$J149,IF(AND(AK148&gt;=$J149,AK148&lt;=$L149),AK148+$M149,AK148)))</f>
      </c>
      <c r="AL149">
        <f>IF(OR(AL148="",$K149=0),AL148,IF(AL148=$I149,$J149,IF(AND(AL148&gt;=$J149,AL148&lt;=$L149),AL148+$M149,AL148)))</f>
      </c>
      <c r="AM149">
        <f>IF(OR(AM148="",$K149=0),AM148,IF(AM148=$I149,$J149,IF(AND(AM148&gt;=$J149,AM148&lt;=$L149),AM148+$M149,AM148)))</f>
      </c>
      <c r="AN149">
        <f>IF(OR(AN148="",$K149=0),AN148,IF(AN148=$I149,$J149,IF(AND(AN148&gt;=$J149,AN148&lt;=$L149),AN148+$M149,AN148)))</f>
      </c>
      <c r="AO149">
        <f>IF(OR(AO148="",$K149=0),AO148,IF(AO148=$I149,$J149,IF(AND(AO148&gt;=$J149,AO148&lt;=$L149),AO148+$M149,AO148)))</f>
      </c>
      <c r="AP149">
        <f>IF(OR(AP148="",$K149=0),AP148,IF(AP148=$I149,$J149,IF(AND(AP148&gt;=$J149,AP148&lt;=$L149),AP148+$M149,AP148)))</f>
      </c>
      <c r="AQ149">
        <f>IF(OR(AQ148="",$K149=0),AQ148,IF(AQ148=$I149,$J149,IF(AND(AQ148&gt;=$J149,AQ148&lt;=$L149),AQ148+$M149,AQ148)))</f>
      </c>
      <c r="AR149">
        <f>IF(OR(AR148="",$K149=0),AR148,IF(AR148=$I149,$J149,IF(AND(AR148&gt;=$J149,AR148&lt;=$L149),AR148+$M149,AR148)))</f>
      </c>
      <c r="AS149">
        <f>IF(OR(AS148="",$K149=0),AS148,IF(AS148=$I149,$J149,IF(AND(AS148&gt;=$J149,AS148&lt;=$L149),AS148+$M149,AS148)))</f>
      </c>
      <c r="AT149">
        <f>IF(OR(AT148="",$K149=0),AT148,IF(AT148=$I149,$J149,IF(AND(AT148&gt;=$J149,AT148&lt;=$L149),AT148+$M149,AT148)))</f>
      </c>
      <c r="AU149">
        <f>IF(OR(AU148="",$K149=0),AU148,IF(AU148=$I149,$J149,IF(AND(AU148&gt;=$J149,AU148&lt;=$L149),AU148+$M149,AU148)))</f>
      </c>
      <c r="AV149">
        <f>IF(OR(AV148="",$K149=0),AV148,IF(AV148=$I149,$J149,IF(AND(AV148&gt;=$J149,AV148&lt;=$L149),AV148+$M149,AV148)))</f>
      </c>
      <c r="AW149">
        <f>IF(OR(AW148="",$K149=0),AW148,IF(AW148=$I149,$J149,IF(AND(AW148&gt;=$J149,AW148&lt;=$L149),AW148+$M149,AW148)))</f>
      </c>
      <c r="AX149">
        <f>IF(OR(AX148="",$K149=0),AX148,IF(AX148=$I149,$J149,IF(AND(AX148&gt;=$J149,AX148&lt;=$L149),AX148+$M149,AX148)))</f>
      </c>
      <c r="AY149">
        <f>IF(OR(AY148="",$K149=0),AY148,IF(AY148=$I149,$J149,IF(AND(AY148&gt;=$J149,AY148&lt;=$L149),AY148+$M149,AY148)))</f>
      </c>
      <c r="AZ149">
        <f>IF(OR(AZ148="",$K149=0),AZ148,IF(AZ148=$I149,$J149,IF(AND(AZ148&gt;=$J149,AZ148&lt;=$L149),AZ148+$M149,AZ148)))</f>
      </c>
      <c r="BA149">
        <f>IF(OR(BA148="",$K149=0),BA148,IF(BA148=$I149,$J149,IF(AND(BA148&gt;=$J149,BA148&lt;=$L149),BA148+$M149,BA148)))</f>
      </c>
    </row>
    <row r="150" ht="20" customHeight="1">
      <c r="A150" s="9">
        <v>145</v>
      </c>
      <c r="B150" s="25"/>
      <c r="C150" s="26"/>
      <c r="D150" s="26"/>
      <c r="E150" s="26"/>
      <c r="F150" s="26"/>
      <c r="G150" s="27">
        <f>IF(AND($C150="",$D150=""),"",IF(OR($C150="",$D150=""),"Type both players",IF(OR($I150="",$J150=""),"A name is not on the Players tab",IF($C150=$D150,"The same player twice",IF($I150&lt;$J150,"Challenges go up the ladder, so nothing moved",IF($I150-$J150&gt;Settings!$C$5,"More than "&amp;Settings!$C$5&amp;" places up, so nothing moved",IF($E150="","To play",IF($E150="Defender",$D150&amp;" stays at "&amp;$J150,IF((Settings!$C$6="Swap places"),$C150&amp;" and "&amp;$D150&amp;" swap places",$C150&amp;" moves up to "&amp;$J150)))))))))</f>
      </c>
      <c r="I150">
        <f>IF($C150="","",IFERROR(INDEX($N$149:$BA$149,1,MATCH($C150,Players!$B$6:$B$45,0)),""))</f>
      </c>
      <c r="J150">
        <f>IF($D150="","",IFERROR(INDEX($N$149:$BA$149,1,MATCH($D150,Players!$B$6:$B$45,0)),""))</f>
      </c>
      <c r="K150">
        <f>IF(AND($E150="Challenger",ISNUMBER($I150),ISNUMBER($J150),$C150&lt;&gt;$D150),IF(AND($I150&gt;$J150,$I150-$J150&lt;=Settings!$C$5),1,0),0)</f>
      </c>
      <c r="L150">
        <f>IF($K150=0,"",IF((Settings!$C$6="Swap places"),$J150,$I150-1))</f>
      </c>
      <c r="M150">
        <f>IF($K150=0,"",IF((Settings!$C$6="Swap places"),$I150-$J150,1))</f>
      </c>
      <c r="N150">
        <f>IF(OR(N149="",$K150=0),N149,IF(N149=$I150,$J150,IF(AND(N149&gt;=$J150,N149&lt;=$L150),N149+$M150,N149)))</f>
      </c>
      <c r="O150">
        <f>IF(OR(O149="",$K150=0),O149,IF(O149=$I150,$J150,IF(AND(O149&gt;=$J150,O149&lt;=$L150),O149+$M150,O149)))</f>
      </c>
      <c r="P150">
        <f>IF(OR(P149="",$K150=0),P149,IF(P149=$I150,$J150,IF(AND(P149&gt;=$J150,P149&lt;=$L150),P149+$M150,P149)))</f>
      </c>
      <c r="Q150">
        <f>IF(OR(Q149="",$K150=0),Q149,IF(Q149=$I150,$J150,IF(AND(Q149&gt;=$J150,Q149&lt;=$L150),Q149+$M150,Q149)))</f>
      </c>
      <c r="R150">
        <f>IF(OR(R149="",$K150=0),R149,IF(R149=$I150,$J150,IF(AND(R149&gt;=$J150,R149&lt;=$L150),R149+$M150,R149)))</f>
      </c>
      <c r="S150">
        <f>IF(OR(S149="",$K150=0),S149,IF(S149=$I150,$J150,IF(AND(S149&gt;=$J150,S149&lt;=$L150),S149+$M150,S149)))</f>
      </c>
      <c r="T150">
        <f>IF(OR(T149="",$K150=0),T149,IF(T149=$I150,$J150,IF(AND(T149&gt;=$J150,T149&lt;=$L150),T149+$M150,T149)))</f>
      </c>
      <c r="U150">
        <f>IF(OR(U149="",$K150=0),U149,IF(U149=$I150,$J150,IF(AND(U149&gt;=$J150,U149&lt;=$L150),U149+$M150,U149)))</f>
      </c>
      <c r="V150">
        <f>IF(OR(V149="",$K150=0),V149,IF(V149=$I150,$J150,IF(AND(V149&gt;=$J150,V149&lt;=$L150),V149+$M150,V149)))</f>
      </c>
      <c r="W150">
        <f>IF(OR(W149="",$K150=0),W149,IF(W149=$I150,$J150,IF(AND(W149&gt;=$J150,W149&lt;=$L150),W149+$M150,W149)))</f>
      </c>
      <c r="X150">
        <f>IF(OR(X149="",$K150=0),X149,IF(X149=$I150,$J150,IF(AND(X149&gt;=$J150,X149&lt;=$L150),X149+$M150,X149)))</f>
      </c>
      <c r="Y150">
        <f>IF(OR(Y149="",$K150=0),Y149,IF(Y149=$I150,$J150,IF(AND(Y149&gt;=$J150,Y149&lt;=$L150),Y149+$M150,Y149)))</f>
      </c>
      <c r="Z150">
        <f>IF(OR(Z149="",$K150=0),Z149,IF(Z149=$I150,$J150,IF(AND(Z149&gt;=$J150,Z149&lt;=$L150),Z149+$M150,Z149)))</f>
      </c>
      <c r="AA150">
        <f>IF(OR(AA149="",$K150=0),AA149,IF(AA149=$I150,$J150,IF(AND(AA149&gt;=$J150,AA149&lt;=$L150),AA149+$M150,AA149)))</f>
      </c>
      <c r="AB150">
        <f>IF(OR(AB149="",$K150=0),AB149,IF(AB149=$I150,$J150,IF(AND(AB149&gt;=$J150,AB149&lt;=$L150),AB149+$M150,AB149)))</f>
      </c>
      <c r="AC150">
        <f>IF(OR(AC149="",$K150=0),AC149,IF(AC149=$I150,$J150,IF(AND(AC149&gt;=$J150,AC149&lt;=$L150),AC149+$M150,AC149)))</f>
      </c>
      <c r="AD150">
        <f>IF(OR(AD149="",$K150=0),AD149,IF(AD149=$I150,$J150,IF(AND(AD149&gt;=$J150,AD149&lt;=$L150),AD149+$M150,AD149)))</f>
      </c>
      <c r="AE150">
        <f>IF(OR(AE149="",$K150=0),AE149,IF(AE149=$I150,$J150,IF(AND(AE149&gt;=$J150,AE149&lt;=$L150),AE149+$M150,AE149)))</f>
      </c>
      <c r="AF150">
        <f>IF(OR(AF149="",$K150=0),AF149,IF(AF149=$I150,$J150,IF(AND(AF149&gt;=$J150,AF149&lt;=$L150),AF149+$M150,AF149)))</f>
      </c>
      <c r="AG150">
        <f>IF(OR(AG149="",$K150=0),AG149,IF(AG149=$I150,$J150,IF(AND(AG149&gt;=$J150,AG149&lt;=$L150),AG149+$M150,AG149)))</f>
      </c>
      <c r="AH150">
        <f>IF(OR(AH149="",$K150=0),AH149,IF(AH149=$I150,$J150,IF(AND(AH149&gt;=$J150,AH149&lt;=$L150),AH149+$M150,AH149)))</f>
      </c>
      <c r="AI150">
        <f>IF(OR(AI149="",$K150=0),AI149,IF(AI149=$I150,$J150,IF(AND(AI149&gt;=$J150,AI149&lt;=$L150),AI149+$M150,AI149)))</f>
      </c>
      <c r="AJ150">
        <f>IF(OR(AJ149="",$K150=0),AJ149,IF(AJ149=$I150,$J150,IF(AND(AJ149&gt;=$J150,AJ149&lt;=$L150),AJ149+$M150,AJ149)))</f>
      </c>
      <c r="AK150">
        <f>IF(OR(AK149="",$K150=0),AK149,IF(AK149=$I150,$J150,IF(AND(AK149&gt;=$J150,AK149&lt;=$L150),AK149+$M150,AK149)))</f>
      </c>
      <c r="AL150">
        <f>IF(OR(AL149="",$K150=0),AL149,IF(AL149=$I150,$J150,IF(AND(AL149&gt;=$J150,AL149&lt;=$L150),AL149+$M150,AL149)))</f>
      </c>
      <c r="AM150">
        <f>IF(OR(AM149="",$K150=0),AM149,IF(AM149=$I150,$J150,IF(AND(AM149&gt;=$J150,AM149&lt;=$L150),AM149+$M150,AM149)))</f>
      </c>
      <c r="AN150">
        <f>IF(OR(AN149="",$K150=0),AN149,IF(AN149=$I150,$J150,IF(AND(AN149&gt;=$J150,AN149&lt;=$L150),AN149+$M150,AN149)))</f>
      </c>
      <c r="AO150">
        <f>IF(OR(AO149="",$K150=0),AO149,IF(AO149=$I150,$J150,IF(AND(AO149&gt;=$J150,AO149&lt;=$L150),AO149+$M150,AO149)))</f>
      </c>
      <c r="AP150">
        <f>IF(OR(AP149="",$K150=0),AP149,IF(AP149=$I150,$J150,IF(AND(AP149&gt;=$J150,AP149&lt;=$L150),AP149+$M150,AP149)))</f>
      </c>
      <c r="AQ150">
        <f>IF(OR(AQ149="",$K150=0),AQ149,IF(AQ149=$I150,$J150,IF(AND(AQ149&gt;=$J150,AQ149&lt;=$L150),AQ149+$M150,AQ149)))</f>
      </c>
      <c r="AR150">
        <f>IF(OR(AR149="",$K150=0),AR149,IF(AR149=$I150,$J150,IF(AND(AR149&gt;=$J150,AR149&lt;=$L150),AR149+$M150,AR149)))</f>
      </c>
      <c r="AS150">
        <f>IF(OR(AS149="",$K150=0),AS149,IF(AS149=$I150,$J150,IF(AND(AS149&gt;=$J150,AS149&lt;=$L150),AS149+$M150,AS149)))</f>
      </c>
      <c r="AT150">
        <f>IF(OR(AT149="",$K150=0),AT149,IF(AT149=$I150,$J150,IF(AND(AT149&gt;=$J150,AT149&lt;=$L150),AT149+$M150,AT149)))</f>
      </c>
      <c r="AU150">
        <f>IF(OR(AU149="",$K150=0),AU149,IF(AU149=$I150,$J150,IF(AND(AU149&gt;=$J150,AU149&lt;=$L150),AU149+$M150,AU149)))</f>
      </c>
      <c r="AV150">
        <f>IF(OR(AV149="",$K150=0),AV149,IF(AV149=$I150,$J150,IF(AND(AV149&gt;=$J150,AV149&lt;=$L150),AV149+$M150,AV149)))</f>
      </c>
      <c r="AW150">
        <f>IF(OR(AW149="",$K150=0),AW149,IF(AW149=$I150,$J150,IF(AND(AW149&gt;=$J150,AW149&lt;=$L150),AW149+$M150,AW149)))</f>
      </c>
      <c r="AX150">
        <f>IF(OR(AX149="",$K150=0),AX149,IF(AX149=$I150,$J150,IF(AND(AX149&gt;=$J150,AX149&lt;=$L150),AX149+$M150,AX149)))</f>
      </c>
      <c r="AY150">
        <f>IF(OR(AY149="",$K150=0),AY149,IF(AY149=$I150,$J150,IF(AND(AY149&gt;=$J150,AY149&lt;=$L150),AY149+$M150,AY149)))</f>
      </c>
      <c r="AZ150">
        <f>IF(OR(AZ149="",$K150=0),AZ149,IF(AZ149=$I150,$J150,IF(AND(AZ149&gt;=$J150,AZ149&lt;=$L150),AZ149+$M150,AZ149)))</f>
      </c>
      <c r="BA150">
        <f>IF(OR(BA149="",$K150=0),BA149,IF(BA149=$I150,$J150,IF(AND(BA149&gt;=$J150,BA149&lt;=$L150),BA149+$M150,BA149)))</f>
      </c>
    </row>
    <row r="151" ht="20" customHeight="1">
      <c r="A151" s="9">
        <v>146</v>
      </c>
      <c r="B151" s="25"/>
      <c r="C151" s="26"/>
      <c r="D151" s="26"/>
      <c r="E151" s="26"/>
      <c r="F151" s="26"/>
      <c r="G151" s="27">
        <f>IF(AND($C151="",$D151=""),"",IF(OR($C151="",$D151=""),"Type both players",IF(OR($I151="",$J151=""),"A name is not on the Players tab",IF($C151=$D151,"The same player twice",IF($I151&lt;$J151,"Challenges go up the ladder, so nothing moved",IF($I151-$J151&gt;Settings!$C$5,"More than "&amp;Settings!$C$5&amp;" places up, so nothing moved",IF($E151="","To play",IF($E151="Defender",$D151&amp;" stays at "&amp;$J151,IF((Settings!$C$6="Swap places"),$C151&amp;" and "&amp;$D151&amp;" swap places",$C151&amp;" moves up to "&amp;$J151)))))))))</f>
      </c>
      <c r="I151">
        <f>IF($C151="","",IFERROR(INDEX($N$150:$BA$150,1,MATCH($C151,Players!$B$6:$B$45,0)),""))</f>
      </c>
      <c r="J151">
        <f>IF($D151="","",IFERROR(INDEX($N$150:$BA$150,1,MATCH($D151,Players!$B$6:$B$45,0)),""))</f>
      </c>
      <c r="K151">
        <f>IF(AND($E151="Challenger",ISNUMBER($I151),ISNUMBER($J151),$C151&lt;&gt;$D151),IF(AND($I151&gt;$J151,$I151-$J151&lt;=Settings!$C$5),1,0),0)</f>
      </c>
      <c r="L151">
        <f>IF($K151=0,"",IF((Settings!$C$6="Swap places"),$J151,$I151-1))</f>
      </c>
      <c r="M151">
        <f>IF($K151=0,"",IF((Settings!$C$6="Swap places"),$I151-$J151,1))</f>
      </c>
      <c r="N151">
        <f>IF(OR(N150="",$K151=0),N150,IF(N150=$I151,$J151,IF(AND(N150&gt;=$J151,N150&lt;=$L151),N150+$M151,N150)))</f>
      </c>
      <c r="O151">
        <f>IF(OR(O150="",$K151=0),O150,IF(O150=$I151,$J151,IF(AND(O150&gt;=$J151,O150&lt;=$L151),O150+$M151,O150)))</f>
      </c>
      <c r="P151">
        <f>IF(OR(P150="",$K151=0),P150,IF(P150=$I151,$J151,IF(AND(P150&gt;=$J151,P150&lt;=$L151),P150+$M151,P150)))</f>
      </c>
      <c r="Q151">
        <f>IF(OR(Q150="",$K151=0),Q150,IF(Q150=$I151,$J151,IF(AND(Q150&gt;=$J151,Q150&lt;=$L151),Q150+$M151,Q150)))</f>
      </c>
      <c r="R151">
        <f>IF(OR(R150="",$K151=0),R150,IF(R150=$I151,$J151,IF(AND(R150&gt;=$J151,R150&lt;=$L151),R150+$M151,R150)))</f>
      </c>
      <c r="S151">
        <f>IF(OR(S150="",$K151=0),S150,IF(S150=$I151,$J151,IF(AND(S150&gt;=$J151,S150&lt;=$L151),S150+$M151,S150)))</f>
      </c>
      <c r="T151">
        <f>IF(OR(T150="",$K151=0),T150,IF(T150=$I151,$J151,IF(AND(T150&gt;=$J151,T150&lt;=$L151),T150+$M151,T150)))</f>
      </c>
      <c r="U151">
        <f>IF(OR(U150="",$K151=0),U150,IF(U150=$I151,$J151,IF(AND(U150&gt;=$J151,U150&lt;=$L151),U150+$M151,U150)))</f>
      </c>
      <c r="V151">
        <f>IF(OR(V150="",$K151=0),V150,IF(V150=$I151,$J151,IF(AND(V150&gt;=$J151,V150&lt;=$L151),V150+$M151,V150)))</f>
      </c>
      <c r="W151">
        <f>IF(OR(W150="",$K151=0),W150,IF(W150=$I151,$J151,IF(AND(W150&gt;=$J151,W150&lt;=$L151),W150+$M151,W150)))</f>
      </c>
      <c r="X151">
        <f>IF(OR(X150="",$K151=0),X150,IF(X150=$I151,$J151,IF(AND(X150&gt;=$J151,X150&lt;=$L151),X150+$M151,X150)))</f>
      </c>
      <c r="Y151">
        <f>IF(OR(Y150="",$K151=0),Y150,IF(Y150=$I151,$J151,IF(AND(Y150&gt;=$J151,Y150&lt;=$L151),Y150+$M151,Y150)))</f>
      </c>
      <c r="Z151">
        <f>IF(OR(Z150="",$K151=0),Z150,IF(Z150=$I151,$J151,IF(AND(Z150&gt;=$J151,Z150&lt;=$L151),Z150+$M151,Z150)))</f>
      </c>
      <c r="AA151">
        <f>IF(OR(AA150="",$K151=0),AA150,IF(AA150=$I151,$J151,IF(AND(AA150&gt;=$J151,AA150&lt;=$L151),AA150+$M151,AA150)))</f>
      </c>
      <c r="AB151">
        <f>IF(OR(AB150="",$K151=0),AB150,IF(AB150=$I151,$J151,IF(AND(AB150&gt;=$J151,AB150&lt;=$L151),AB150+$M151,AB150)))</f>
      </c>
      <c r="AC151">
        <f>IF(OR(AC150="",$K151=0),AC150,IF(AC150=$I151,$J151,IF(AND(AC150&gt;=$J151,AC150&lt;=$L151),AC150+$M151,AC150)))</f>
      </c>
      <c r="AD151">
        <f>IF(OR(AD150="",$K151=0),AD150,IF(AD150=$I151,$J151,IF(AND(AD150&gt;=$J151,AD150&lt;=$L151),AD150+$M151,AD150)))</f>
      </c>
      <c r="AE151">
        <f>IF(OR(AE150="",$K151=0),AE150,IF(AE150=$I151,$J151,IF(AND(AE150&gt;=$J151,AE150&lt;=$L151),AE150+$M151,AE150)))</f>
      </c>
      <c r="AF151">
        <f>IF(OR(AF150="",$K151=0),AF150,IF(AF150=$I151,$J151,IF(AND(AF150&gt;=$J151,AF150&lt;=$L151),AF150+$M151,AF150)))</f>
      </c>
      <c r="AG151">
        <f>IF(OR(AG150="",$K151=0),AG150,IF(AG150=$I151,$J151,IF(AND(AG150&gt;=$J151,AG150&lt;=$L151),AG150+$M151,AG150)))</f>
      </c>
      <c r="AH151">
        <f>IF(OR(AH150="",$K151=0),AH150,IF(AH150=$I151,$J151,IF(AND(AH150&gt;=$J151,AH150&lt;=$L151),AH150+$M151,AH150)))</f>
      </c>
      <c r="AI151">
        <f>IF(OR(AI150="",$K151=0),AI150,IF(AI150=$I151,$J151,IF(AND(AI150&gt;=$J151,AI150&lt;=$L151),AI150+$M151,AI150)))</f>
      </c>
      <c r="AJ151">
        <f>IF(OR(AJ150="",$K151=0),AJ150,IF(AJ150=$I151,$J151,IF(AND(AJ150&gt;=$J151,AJ150&lt;=$L151),AJ150+$M151,AJ150)))</f>
      </c>
      <c r="AK151">
        <f>IF(OR(AK150="",$K151=0),AK150,IF(AK150=$I151,$J151,IF(AND(AK150&gt;=$J151,AK150&lt;=$L151),AK150+$M151,AK150)))</f>
      </c>
      <c r="AL151">
        <f>IF(OR(AL150="",$K151=0),AL150,IF(AL150=$I151,$J151,IF(AND(AL150&gt;=$J151,AL150&lt;=$L151),AL150+$M151,AL150)))</f>
      </c>
      <c r="AM151">
        <f>IF(OR(AM150="",$K151=0),AM150,IF(AM150=$I151,$J151,IF(AND(AM150&gt;=$J151,AM150&lt;=$L151),AM150+$M151,AM150)))</f>
      </c>
      <c r="AN151">
        <f>IF(OR(AN150="",$K151=0),AN150,IF(AN150=$I151,$J151,IF(AND(AN150&gt;=$J151,AN150&lt;=$L151),AN150+$M151,AN150)))</f>
      </c>
      <c r="AO151">
        <f>IF(OR(AO150="",$K151=0),AO150,IF(AO150=$I151,$J151,IF(AND(AO150&gt;=$J151,AO150&lt;=$L151),AO150+$M151,AO150)))</f>
      </c>
      <c r="AP151">
        <f>IF(OR(AP150="",$K151=0),AP150,IF(AP150=$I151,$J151,IF(AND(AP150&gt;=$J151,AP150&lt;=$L151),AP150+$M151,AP150)))</f>
      </c>
      <c r="AQ151">
        <f>IF(OR(AQ150="",$K151=0),AQ150,IF(AQ150=$I151,$J151,IF(AND(AQ150&gt;=$J151,AQ150&lt;=$L151),AQ150+$M151,AQ150)))</f>
      </c>
      <c r="AR151">
        <f>IF(OR(AR150="",$K151=0),AR150,IF(AR150=$I151,$J151,IF(AND(AR150&gt;=$J151,AR150&lt;=$L151),AR150+$M151,AR150)))</f>
      </c>
      <c r="AS151">
        <f>IF(OR(AS150="",$K151=0),AS150,IF(AS150=$I151,$J151,IF(AND(AS150&gt;=$J151,AS150&lt;=$L151),AS150+$M151,AS150)))</f>
      </c>
      <c r="AT151">
        <f>IF(OR(AT150="",$K151=0),AT150,IF(AT150=$I151,$J151,IF(AND(AT150&gt;=$J151,AT150&lt;=$L151),AT150+$M151,AT150)))</f>
      </c>
      <c r="AU151">
        <f>IF(OR(AU150="",$K151=0),AU150,IF(AU150=$I151,$J151,IF(AND(AU150&gt;=$J151,AU150&lt;=$L151),AU150+$M151,AU150)))</f>
      </c>
      <c r="AV151">
        <f>IF(OR(AV150="",$K151=0),AV150,IF(AV150=$I151,$J151,IF(AND(AV150&gt;=$J151,AV150&lt;=$L151),AV150+$M151,AV150)))</f>
      </c>
      <c r="AW151">
        <f>IF(OR(AW150="",$K151=0),AW150,IF(AW150=$I151,$J151,IF(AND(AW150&gt;=$J151,AW150&lt;=$L151),AW150+$M151,AW150)))</f>
      </c>
      <c r="AX151">
        <f>IF(OR(AX150="",$K151=0),AX150,IF(AX150=$I151,$J151,IF(AND(AX150&gt;=$J151,AX150&lt;=$L151),AX150+$M151,AX150)))</f>
      </c>
      <c r="AY151">
        <f>IF(OR(AY150="",$K151=0),AY150,IF(AY150=$I151,$J151,IF(AND(AY150&gt;=$J151,AY150&lt;=$L151),AY150+$M151,AY150)))</f>
      </c>
      <c r="AZ151">
        <f>IF(OR(AZ150="",$K151=0),AZ150,IF(AZ150=$I151,$J151,IF(AND(AZ150&gt;=$J151,AZ150&lt;=$L151),AZ150+$M151,AZ150)))</f>
      </c>
      <c r="BA151">
        <f>IF(OR(BA150="",$K151=0),BA150,IF(BA150=$I151,$J151,IF(AND(BA150&gt;=$J151,BA150&lt;=$L151),BA150+$M151,BA150)))</f>
      </c>
    </row>
    <row r="152" ht="20" customHeight="1">
      <c r="A152" s="9">
        <v>147</v>
      </c>
      <c r="B152" s="25"/>
      <c r="C152" s="26"/>
      <c r="D152" s="26"/>
      <c r="E152" s="26"/>
      <c r="F152" s="26"/>
      <c r="G152" s="27">
        <f>IF(AND($C152="",$D152=""),"",IF(OR($C152="",$D152=""),"Type both players",IF(OR($I152="",$J152=""),"A name is not on the Players tab",IF($C152=$D152,"The same player twice",IF($I152&lt;$J152,"Challenges go up the ladder, so nothing moved",IF($I152-$J152&gt;Settings!$C$5,"More than "&amp;Settings!$C$5&amp;" places up, so nothing moved",IF($E152="","To play",IF($E152="Defender",$D152&amp;" stays at "&amp;$J152,IF((Settings!$C$6="Swap places"),$C152&amp;" and "&amp;$D152&amp;" swap places",$C152&amp;" moves up to "&amp;$J152)))))))))</f>
      </c>
      <c r="I152">
        <f>IF($C152="","",IFERROR(INDEX($N$151:$BA$151,1,MATCH($C152,Players!$B$6:$B$45,0)),""))</f>
      </c>
      <c r="J152">
        <f>IF($D152="","",IFERROR(INDEX($N$151:$BA$151,1,MATCH($D152,Players!$B$6:$B$45,0)),""))</f>
      </c>
      <c r="K152">
        <f>IF(AND($E152="Challenger",ISNUMBER($I152),ISNUMBER($J152),$C152&lt;&gt;$D152),IF(AND($I152&gt;$J152,$I152-$J152&lt;=Settings!$C$5),1,0),0)</f>
      </c>
      <c r="L152">
        <f>IF($K152=0,"",IF((Settings!$C$6="Swap places"),$J152,$I152-1))</f>
      </c>
      <c r="M152">
        <f>IF($K152=0,"",IF((Settings!$C$6="Swap places"),$I152-$J152,1))</f>
      </c>
      <c r="N152">
        <f>IF(OR(N151="",$K152=0),N151,IF(N151=$I152,$J152,IF(AND(N151&gt;=$J152,N151&lt;=$L152),N151+$M152,N151)))</f>
      </c>
      <c r="O152">
        <f>IF(OR(O151="",$K152=0),O151,IF(O151=$I152,$J152,IF(AND(O151&gt;=$J152,O151&lt;=$L152),O151+$M152,O151)))</f>
      </c>
      <c r="P152">
        <f>IF(OR(P151="",$K152=0),P151,IF(P151=$I152,$J152,IF(AND(P151&gt;=$J152,P151&lt;=$L152),P151+$M152,P151)))</f>
      </c>
      <c r="Q152">
        <f>IF(OR(Q151="",$K152=0),Q151,IF(Q151=$I152,$J152,IF(AND(Q151&gt;=$J152,Q151&lt;=$L152),Q151+$M152,Q151)))</f>
      </c>
      <c r="R152">
        <f>IF(OR(R151="",$K152=0),R151,IF(R151=$I152,$J152,IF(AND(R151&gt;=$J152,R151&lt;=$L152),R151+$M152,R151)))</f>
      </c>
      <c r="S152">
        <f>IF(OR(S151="",$K152=0),S151,IF(S151=$I152,$J152,IF(AND(S151&gt;=$J152,S151&lt;=$L152),S151+$M152,S151)))</f>
      </c>
      <c r="T152">
        <f>IF(OR(T151="",$K152=0),T151,IF(T151=$I152,$J152,IF(AND(T151&gt;=$J152,T151&lt;=$L152),T151+$M152,T151)))</f>
      </c>
      <c r="U152">
        <f>IF(OR(U151="",$K152=0),U151,IF(U151=$I152,$J152,IF(AND(U151&gt;=$J152,U151&lt;=$L152),U151+$M152,U151)))</f>
      </c>
      <c r="V152">
        <f>IF(OR(V151="",$K152=0),V151,IF(V151=$I152,$J152,IF(AND(V151&gt;=$J152,V151&lt;=$L152),V151+$M152,V151)))</f>
      </c>
      <c r="W152">
        <f>IF(OR(W151="",$K152=0),W151,IF(W151=$I152,$J152,IF(AND(W151&gt;=$J152,W151&lt;=$L152),W151+$M152,W151)))</f>
      </c>
      <c r="X152">
        <f>IF(OR(X151="",$K152=0),X151,IF(X151=$I152,$J152,IF(AND(X151&gt;=$J152,X151&lt;=$L152),X151+$M152,X151)))</f>
      </c>
      <c r="Y152">
        <f>IF(OR(Y151="",$K152=0),Y151,IF(Y151=$I152,$J152,IF(AND(Y151&gt;=$J152,Y151&lt;=$L152),Y151+$M152,Y151)))</f>
      </c>
      <c r="Z152">
        <f>IF(OR(Z151="",$K152=0),Z151,IF(Z151=$I152,$J152,IF(AND(Z151&gt;=$J152,Z151&lt;=$L152),Z151+$M152,Z151)))</f>
      </c>
      <c r="AA152">
        <f>IF(OR(AA151="",$K152=0),AA151,IF(AA151=$I152,$J152,IF(AND(AA151&gt;=$J152,AA151&lt;=$L152),AA151+$M152,AA151)))</f>
      </c>
      <c r="AB152">
        <f>IF(OR(AB151="",$K152=0),AB151,IF(AB151=$I152,$J152,IF(AND(AB151&gt;=$J152,AB151&lt;=$L152),AB151+$M152,AB151)))</f>
      </c>
      <c r="AC152">
        <f>IF(OR(AC151="",$K152=0),AC151,IF(AC151=$I152,$J152,IF(AND(AC151&gt;=$J152,AC151&lt;=$L152),AC151+$M152,AC151)))</f>
      </c>
      <c r="AD152">
        <f>IF(OR(AD151="",$K152=0),AD151,IF(AD151=$I152,$J152,IF(AND(AD151&gt;=$J152,AD151&lt;=$L152),AD151+$M152,AD151)))</f>
      </c>
      <c r="AE152">
        <f>IF(OR(AE151="",$K152=0),AE151,IF(AE151=$I152,$J152,IF(AND(AE151&gt;=$J152,AE151&lt;=$L152),AE151+$M152,AE151)))</f>
      </c>
      <c r="AF152">
        <f>IF(OR(AF151="",$K152=0),AF151,IF(AF151=$I152,$J152,IF(AND(AF151&gt;=$J152,AF151&lt;=$L152),AF151+$M152,AF151)))</f>
      </c>
      <c r="AG152">
        <f>IF(OR(AG151="",$K152=0),AG151,IF(AG151=$I152,$J152,IF(AND(AG151&gt;=$J152,AG151&lt;=$L152),AG151+$M152,AG151)))</f>
      </c>
      <c r="AH152">
        <f>IF(OR(AH151="",$K152=0),AH151,IF(AH151=$I152,$J152,IF(AND(AH151&gt;=$J152,AH151&lt;=$L152),AH151+$M152,AH151)))</f>
      </c>
      <c r="AI152">
        <f>IF(OR(AI151="",$K152=0),AI151,IF(AI151=$I152,$J152,IF(AND(AI151&gt;=$J152,AI151&lt;=$L152),AI151+$M152,AI151)))</f>
      </c>
      <c r="AJ152">
        <f>IF(OR(AJ151="",$K152=0),AJ151,IF(AJ151=$I152,$J152,IF(AND(AJ151&gt;=$J152,AJ151&lt;=$L152),AJ151+$M152,AJ151)))</f>
      </c>
      <c r="AK152">
        <f>IF(OR(AK151="",$K152=0),AK151,IF(AK151=$I152,$J152,IF(AND(AK151&gt;=$J152,AK151&lt;=$L152),AK151+$M152,AK151)))</f>
      </c>
      <c r="AL152">
        <f>IF(OR(AL151="",$K152=0),AL151,IF(AL151=$I152,$J152,IF(AND(AL151&gt;=$J152,AL151&lt;=$L152),AL151+$M152,AL151)))</f>
      </c>
      <c r="AM152">
        <f>IF(OR(AM151="",$K152=0),AM151,IF(AM151=$I152,$J152,IF(AND(AM151&gt;=$J152,AM151&lt;=$L152),AM151+$M152,AM151)))</f>
      </c>
      <c r="AN152">
        <f>IF(OR(AN151="",$K152=0),AN151,IF(AN151=$I152,$J152,IF(AND(AN151&gt;=$J152,AN151&lt;=$L152),AN151+$M152,AN151)))</f>
      </c>
      <c r="AO152">
        <f>IF(OR(AO151="",$K152=0),AO151,IF(AO151=$I152,$J152,IF(AND(AO151&gt;=$J152,AO151&lt;=$L152),AO151+$M152,AO151)))</f>
      </c>
      <c r="AP152">
        <f>IF(OR(AP151="",$K152=0),AP151,IF(AP151=$I152,$J152,IF(AND(AP151&gt;=$J152,AP151&lt;=$L152),AP151+$M152,AP151)))</f>
      </c>
      <c r="AQ152">
        <f>IF(OR(AQ151="",$K152=0),AQ151,IF(AQ151=$I152,$J152,IF(AND(AQ151&gt;=$J152,AQ151&lt;=$L152),AQ151+$M152,AQ151)))</f>
      </c>
      <c r="AR152">
        <f>IF(OR(AR151="",$K152=0),AR151,IF(AR151=$I152,$J152,IF(AND(AR151&gt;=$J152,AR151&lt;=$L152),AR151+$M152,AR151)))</f>
      </c>
      <c r="AS152">
        <f>IF(OR(AS151="",$K152=0),AS151,IF(AS151=$I152,$J152,IF(AND(AS151&gt;=$J152,AS151&lt;=$L152),AS151+$M152,AS151)))</f>
      </c>
      <c r="AT152">
        <f>IF(OR(AT151="",$K152=0),AT151,IF(AT151=$I152,$J152,IF(AND(AT151&gt;=$J152,AT151&lt;=$L152),AT151+$M152,AT151)))</f>
      </c>
      <c r="AU152">
        <f>IF(OR(AU151="",$K152=0),AU151,IF(AU151=$I152,$J152,IF(AND(AU151&gt;=$J152,AU151&lt;=$L152),AU151+$M152,AU151)))</f>
      </c>
      <c r="AV152">
        <f>IF(OR(AV151="",$K152=0),AV151,IF(AV151=$I152,$J152,IF(AND(AV151&gt;=$J152,AV151&lt;=$L152),AV151+$M152,AV151)))</f>
      </c>
      <c r="AW152">
        <f>IF(OR(AW151="",$K152=0),AW151,IF(AW151=$I152,$J152,IF(AND(AW151&gt;=$J152,AW151&lt;=$L152),AW151+$M152,AW151)))</f>
      </c>
      <c r="AX152">
        <f>IF(OR(AX151="",$K152=0),AX151,IF(AX151=$I152,$J152,IF(AND(AX151&gt;=$J152,AX151&lt;=$L152),AX151+$M152,AX151)))</f>
      </c>
      <c r="AY152">
        <f>IF(OR(AY151="",$K152=0),AY151,IF(AY151=$I152,$J152,IF(AND(AY151&gt;=$J152,AY151&lt;=$L152),AY151+$M152,AY151)))</f>
      </c>
      <c r="AZ152">
        <f>IF(OR(AZ151="",$K152=0),AZ151,IF(AZ151=$I152,$J152,IF(AND(AZ151&gt;=$J152,AZ151&lt;=$L152),AZ151+$M152,AZ151)))</f>
      </c>
      <c r="BA152">
        <f>IF(OR(BA151="",$K152=0),BA151,IF(BA151=$I152,$J152,IF(AND(BA151&gt;=$J152,BA151&lt;=$L152),BA151+$M152,BA151)))</f>
      </c>
    </row>
    <row r="153" ht="20" customHeight="1">
      <c r="A153" s="9">
        <v>148</v>
      </c>
      <c r="B153" s="25"/>
      <c r="C153" s="26"/>
      <c r="D153" s="26"/>
      <c r="E153" s="26"/>
      <c r="F153" s="26"/>
      <c r="G153" s="27">
        <f>IF(AND($C153="",$D153=""),"",IF(OR($C153="",$D153=""),"Type both players",IF(OR($I153="",$J153=""),"A name is not on the Players tab",IF($C153=$D153,"The same player twice",IF($I153&lt;$J153,"Challenges go up the ladder, so nothing moved",IF($I153-$J153&gt;Settings!$C$5,"More than "&amp;Settings!$C$5&amp;" places up, so nothing moved",IF($E153="","To play",IF($E153="Defender",$D153&amp;" stays at "&amp;$J153,IF((Settings!$C$6="Swap places"),$C153&amp;" and "&amp;$D153&amp;" swap places",$C153&amp;" moves up to "&amp;$J153)))))))))</f>
      </c>
      <c r="I153">
        <f>IF($C153="","",IFERROR(INDEX($N$152:$BA$152,1,MATCH($C153,Players!$B$6:$B$45,0)),""))</f>
      </c>
      <c r="J153">
        <f>IF($D153="","",IFERROR(INDEX($N$152:$BA$152,1,MATCH($D153,Players!$B$6:$B$45,0)),""))</f>
      </c>
      <c r="K153">
        <f>IF(AND($E153="Challenger",ISNUMBER($I153),ISNUMBER($J153),$C153&lt;&gt;$D153),IF(AND($I153&gt;$J153,$I153-$J153&lt;=Settings!$C$5),1,0),0)</f>
      </c>
      <c r="L153">
        <f>IF($K153=0,"",IF((Settings!$C$6="Swap places"),$J153,$I153-1))</f>
      </c>
      <c r="M153">
        <f>IF($K153=0,"",IF((Settings!$C$6="Swap places"),$I153-$J153,1))</f>
      </c>
      <c r="N153">
        <f>IF(OR(N152="",$K153=0),N152,IF(N152=$I153,$J153,IF(AND(N152&gt;=$J153,N152&lt;=$L153),N152+$M153,N152)))</f>
      </c>
      <c r="O153">
        <f>IF(OR(O152="",$K153=0),O152,IF(O152=$I153,$J153,IF(AND(O152&gt;=$J153,O152&lt;=$L153),O152+$M153,O152)))</f>
      </c>
      <c r="P153">
        <f>IF(OR(P152="",$K153=0),P152,IF(P152=$I153,$J153,IF(AND(P152&gt;=$J153,P152&lt;=$L153),P152+$M153,P152)))</f>
      </c>
      <c r="Q153">
        <f>IF(OR(Q152="",$K153=0),Q152,IF(Q152=$I153,$J153,IF(AND(Q152&gt;=$J153,Q152&lt;=$L153),Q152+$M153,Q152)))</f>
      </c>
      <c r="R153">
        <f>IF(OR(R152="",$K153=0),R152,IF(R152=$I153,$J153,IF(AND(R152&gt;=$J153,R152&lt;=$L153),R152+$M153,R152)))</f>
      </c>
      <c r="S153">
        <f>IF(OR(S152="",$K153=0),S152,IF(S152=$I153,$J153,IF(AND(S152&gt;=$J153,S152&lt;=$L153),S152+$M153,S152)))</f>
      </c>
      <c r="T153">
        <f>IF(OR(T152="",$K153=0),T152,IF(T152=$I153,$J153,IF(AND(T152&gt;=$J153,T152&lt;=$L153),T152+$M153,T152)))</f>
      </c>
      <c r="U153">
        <f>IF(OR(U152="",$K153=0),U152,IF(U152=$I153,$J153,IF(AND(U152&gt;=$J153,U152&lt;=$L153),U152+$M153,U152)))</f>
      </c>
      <c r="V153">
        <f>IF(OR(V152="",$K153=0),V152,IF(V152=$I153,$J153,IF(AND(V152&gt;=$J153,V152&lt;=$L153),V152+$M153,V152)))</f>
      </c>
      <c r="W153">
        <f>IF(OR(W152="",$K153=0),W152,IF(W152=$I153,$J153,IF(AND(W152&gt;=$J153,W152&lt;=$L153),W152+$M153,W152)))</f>
      </c>
      <c r="X153">
        <f>IF(OR(X152="",$K153=0),X152,IF(X152=$I153,$J153,IF(AND(X152&gt;=$J153,X152&lt;=$L153),X152+$M153,X152)))</f>
      </c>
      <c r="Y153">
        <f>IF(OR(Y152="",$K153=0),Y152,IF(Y152=$I153,$J153,IF(AND(Y152&gt;=$J153,Y152&lt;=$L153),Y152+$M153,Y152)))</f>
      </c>
      <c r="Z153">
        <f>IF(OR(Z152="",$K153=0),Z152,IF(Z152=$I153,$J153,IF(AND(Z152&gt;=$J153,Z152&lt;=$L153),Z152+$M153,Z152)))</f>
      </c>
      <c r="AA153">
        <f>IF(OR(AA152="",$K153=0),AA152,IF(AA152=$I153,$J153,IF(AND(AA152&gt;=$J153,AA152&lt;=$L153),AA152+$M153,AA152)))</f>
      </c>
      <c r="AB153">
        <f>IF(OR(AB152="",$K153=0),AB152,IF(AB152=$I153,$J153,IF(AND(AB152&gt;=$J153,AB152&lt;=$L153),AB152+$M153,AB152)))</f>
      </c>
      <c r="AC153">
        <f>IF(OR(AC152="",$K153=0),AC152,IF(AC152=$I153,$J153,IF(AND(AC152&gt;=$J153,AC152&lt;=$L153),AC152+$M153,AC152)))</f>
      </c>
      <c r="AD153">
        <f>IF(OR(AD152="",$K153=0),AD152,IF(AD152=$I153,$J153,IF(AND(AD152&gt;=$J153,AD152&lt;=$L153),AD152+$M153,AD152)))</f>
      </c>
      <c r="AE153">
        <f>IF(OR(AE152="",$K153=0),AE152,IF(AE152=$I153,$J153,IF(AND(AE152&gt;=$J153,AE152&lt;=$L153),AE152+$M153,AE152)))</f>
      </c>
      <c r="AF153">
        <f>IF(OR(AF152="",$K153=0),AF152,IF(AF152=$I153,$J153,IF(AND(AF152&gt;=$J153,AF152&lt;=$L153),AF152+$M153,AF152)))</f>
      </c>
      <c r="AG153">
        <f>IF(OR(AG152="",$K153=0),AG152,IF(AG152=$I153,$J153,IF(AND(AG152&gt;=$J153,AG152&lt;=$L153),AG152+$M153,AG152)))</f>
      </c>
      <c r="AH153">
        <f>IF(OR(AH152="",$K153=0),AH152,IF(AH152=$I153,$J153,IF(AND(AH152&gt;=$J153,AH152&lt;=$L153),AH152+$M153,AH152)))</f>
      </c>
      <c r="AI153">
        <f>IF(OR(AI152="",$K153=0),AI152,IF(AI152=$I153,$J153,IF(AND(AI152&gt;=$J153,AI152&lt;=$L153),AI152+$M153,AI152)))</f>
      </c>
      <c r="AJ153">
        <f>IF(OR(AJ152="",$K153=0),AJ152,IF(AJ152=$I153,$J153,IF(AND(AJ152&gt;=$J153,AJ152&lt;=$L153),AJ152+$M153,AJ152)))</f>
      </c>
      <c r="AK153">
        <f>IF(OR(AK152="",$K153=0),AK152,IF(AK152=$I153,$J153,IF(AND(AK152&gt;=$J153,AK152&lt;=$L153),AK152+$M153,AK152)))</f>
      </c>
      <c r="AL153">
        <f>IF(OR(AL152="",$K153=0),AL152,IF(AL152=$I153,$J153,IF(AND(AL152&gt;=$J153,AL152&lt;=$L153),AL152+$M153,AL152)))</f>
      </c>
      <c r="AM153">
        <f>IF(OR(AM152="",$K153=0),AM152,IF(AM152=$I153,$J153,IF(AND(AM152&gt;=$J153,AM152&lt;=$L153),AM152+$M153,AM152)))</f>
      </c>
      <c r="AN153">
        <f>IF(OR(AN152="",$K153=0),AN152,IF(AN152=$I153,$J153,IF(AND(AN152&gt;=$J153,AN152&lt;=$L153),AN152+$M153,AN152)))</f>
      </c>
      <c r="AO153">
        <f>IF(OR(AO152="",$K153=0),AO152,IF(AO152=$I153,$J153,IF(AND(AO152&gt;=$J153,AO152&lt;=$L153),AO152+$M153,AO152)))</f>
      </c>
      <c r="AP153">
        <f>IF(OR(AP152="",$K153=0),AP152,IF(AP152=$I153,$J153,IF(AND(AP152&gt;=$J153,AP152&lt;=$L153),AP152+$M153,AP152)))</f>
      </c>
      <c r="AQ153">
        <f>IF(OR(AQ152="",$K153=0),AQ152,IF(AQ152=$I153,$J153,IF(AND(AQ152&gt;=$J153,AQ152&lt;=$L153),AQ152+$M153,AQ152)))</f>
      </c>
      <c r="AR153">
        <f>IF(OR(AR152="",$K153=0),AR152,IF(AR152=$I153,$J153,IF(AND(AR152&gt;=$J153,AR152&lt;=$L153),AR152+$M153,AR152)))</f>
      </c>
      <c r="AS153">
        <f>IF(OR(AS152="",$K153=0),AS152,IF(AS152=$I153,$J153,IF(AND(AS152&gt;=$J153,AS152&lt;=$L153),AS152+$M153,AS152)))</f>
      </c>
      <c r="AT153">
        <f>IF(OR(AT152="",$K153=0),AT152,IF(AT152=$I153,$J153,IF(AND(AT152&gt;=$J153,AT152&lt;=$L153),AT152+$M153,AT152)))</f>
      </c>
      <c r="AU153">
        <f>IF(OR(AU152="",$K153=0),AU152,IF(AU152=$I153,$J153,IF(AND(AU152&gt;=$J153,AU152&lt;=$L153),AU152+$M153,AU152)))</f>
      </c>
      <c r="AV153">
        <f>IF(OR(AV152="",$K153=0),AV152,IF(AV152=$I153,$J153,IF(AND(AV152&gt;=$J153,AV152&lt;=$L153),AV152+$M153,AV152)))</f>
      </c>
      <c r="AW153">
        <f>IF(OR(AW152="",$K153=0),AW152,IF(AW152=$I153,$J153,IF(AND(AW152&gt;=$J153,AW152&lt;=$L153),AW152+$M153,AW152)))</f>
      </c>
      <c r="AX153">
        <f>IF(OR(AX152="",$K153=0),AX152,IF(AX152=$I153,$J153,IF(AND(AX152&gt;=$J153,AX152&lt;=$L153),AX152+$M153,AX152)))</f>
      </c>
      <c r="AY153">
        <f>IF(OR(AY152="",$K153=0),AY152,IF(AY152=$I153,$J153,IF(AND(AY152&gt;=$J153,AY152&lt;=$L153),AY152+$M153,AY152)))</f>
      </c>
      <c r="AZ153">
        <f>IF(OR(AZ152="",$K153=0),AZ152,IF(AZ152=$I153,$J153,IF(AND(AZ152&gt;=$J153,AZ152&lt;=$L153),AZ152+$M153,AZ152)))</f>
      </c>
      <c r="BA153">
        <f>IF(OR(BA152="",$K153=0),BA152,IF(BA152=$I153,$J153,IF(AND(BA152&gt;=$J153,BA152&lt;=$L153),BA152+$M153,BA152)))</f>
      </c>
    </row>
    <row r="154" ht="20" customHeight="1">
      <c r="A154" s="9">
        <v>149</v>
      </c>
      <c r="B154" s="25"/>
      <c r="C154" s="26"/>
      <c r="D154" s="26"/>
      <c r="E154" s="26"/>
      <c r="F154" s="26"/>
      <c r="G154" s="27">
        <f>IF(AND($C154="",$D154=""),"",IF(OR($C154="",$D154=""),"Type both players",IF(OR($I154="",$J154=""),"A name is not on the Players tab",IF($C154=$D154,"The same player twice",IF($I154&lt;$J154,"Challenges go up the ladder, so nothing moved",IF($I154-$J154&gt;Settings!$C$5,"More than "&amp;Settings!$C$5&amp;" places up, so nothing moved",IF($E154="","To play",IF($E154="Defender",$D154&amp;" stays at "&amp;$J154,IF((Settings!$C$6="Swap places"),$C154&amp;" and "&amp;$D154&amp;" swap places",$C154&amp;" moves up to "&amp;$J154)))))))))</f>
      </c>
      <c r="I154">
        <f>IF($C154="","",IFERROR(INDEX($N$153:$BA$153,1,MATCH($C154,Players!$B$6:$B$45,0)),""))</f>
      </c>
      <c r="J154">
        <f>IF($D154="","",IFERROR(INDEX($N$153:$BA$153,1,MATCH($D154,Players!$B$6:$B$45,0)),""))</f>
      </c>
      <c r="K154">
        <f>IF(AND($E154="Challenger",ISNUMBER($I154),ISNUMBER($J154),$C154&lt;&gt;$D154),IF(AND($I154&gt;$J154,$I154-$J154&lt;=Settings!$C$5),1,0),0)</f>
      </c>
      <c r="L154">
        <f>IF($K154=0,"",IF((Settings!$C$6="Swap places"),$J154,$I154-1))</f>
      </c>
      <c r="M154">
        <f>IF($K154=0,"",IF((Settings!$C$6="Swap places"),$I154-$J154,1))</f>
      </c>
      <c r="N154">
        <f>IF(OR(N153="",$K154=0),N153,IF(N153=$I154,$J154,IF(AND(N153&gt;=$J154,N153&lt;=$L154),N153+$M154,N153)))</f>
      </c>
      <c r="O154">
        <f>IF(OR(O153="",$K154=0),O153,IF(O153=$I154,$J154,IF(AND(O153&gt;=$J154,O153&lt;=$L154),O153+$M154,O153)))</f>
      </c>
      <c r="P154">
        <f>IF(OR(P153="",$K154=0),P153,IF(P153=$I154,$J154,IF(AND(P153&gt;=$J154,P153&lt;=$L154),P153+$M154,P153)))</f>
      </c>
      <c r="Q154">
        <f>IF(OR(Q153="",$K154=0),Q153,IF(Q153=$I154,$J154,IF(AND(Q153&gt;=$J154,Q153&lt;=$L154),Q153+$M154,Q153)))</f>
      </c>
      <c r="R154">
        <f>IF(OR(R153="",$K154=0),R153,IF(R153=$I154,$J154,IF(AND(R153&gt;=$J154,R153&lt;=$L154),R153+$M154,R153)))</f>
      </c>
      <c r="S154">
        <f>IF(OR(S153="",$K154=0),S153,IF(S153=$I154,$J154,IF(AND(S153&gt;=$J154,S153&lt;=$L154),S153+$M154,S153)))</f>
      </c>
      <c r="T154">
        <f>IF(OR(T153="",$K154=0),T153,IF(T153=$I154,$J154,IF(AND(T153&gt;=$J154,T153&lt;=$L154),T153+$M154,T153)))</f>
      </c>
      <c r="U154">
        <f>IF(OR(U153="",$K154=0),U153,IF(U153=$I154,$J154,IF(AND(U153&gt;=$J154,U153&lt;=$L154),U153+$M154,U153)))</f>
      </c>
      <c r="V154">
        <f>IF(OR(V153="",$K154=0),V153,IF(V153=$I154,$J154,IF(AND(V153&gt;=$J154,V153&lt;=$L154),V153+$M154,V153)))</f>
      </c>
      <c r="W154">
        <f>IF(OR(W153="",$K154=0),W153,IF(W153=$I154,$J154,IF(AND(W153&gt;=$J154,W153&lt;=$L154),W153+$M154,W153)))</f>
      </c>
      <c r="X154">
        <f>IF(OR(X153="",$K154=0),X153,IF(X153=$I154,$J154,IF(AND(X153&gt;=$J154,X153&lt;=$L154),X153+$M154,X153)))</f>
      </c>
      <c r="Y154">
        <f>IF(OR(Y153="",$K154=0),Y153,IF(Y153=$I154,$J154,IF(AND(Y153&gt;=$J154,Y153&lt;=$L154),Y153+$M154,Y153)))</f>
      </c>
      <c r="Z154">
        <f>IF(OR(Z153="",$K154=0),Z153,IF(Z153=$I154,$J154,IF(AND(Z153&gt;=$J154,Z153&lt;=$L154),Z153+$M154,Z153)))</f>
      </c>
      <c r="AA154">
        <f>IF(OR(AA153="",$K154=0),AA153,IF(AA153=$I154,$J154,IF(AND(AA153&gt;=$J154,AA153&lt;=$L154),AA153+$M154,AA153)))</f>
      </c>
      <c r="AB154">
        <f>IF(OR(AB153="",$K154=0),AB153,IF(AB153=$I154,$J154,IF(AND(AB153&gt;=$J154,AB153&lt;=$L154),AB153+$M154,AB153)))</f>
      </c>
      <c r="AC154">
        <f>IF(OR(AC153="",$K154=0),AC153,IF(AC153=$I154,$J154,IF(AND(AC153&gt;=$J154,AC153&lt;=$L154),AC153+$M154,AC153)))</f>
      </c>
      <c r="AD154">
        <f>IF(OR(AD153="",$K154=0),AD153,IF(AD153=$I154,$J154,IF(AND(AD153&gt;=$J154,AD153&lt;=$L154),AD153+$M154,AD153)))</f>
      </c>
      <c r="AE154">
        <f>IF(OR(AE153="",$K154=0),AE153,IF(AE153=$I154,$J154,IF(AND(AE153&gt;=$J154,AE153&lt;=$L154),AE153+$M154,AE153)))</f>
      </c>
      <c r="AF154">
        <f>IF(OR(AF153="",$K154=0),AF153,IF(AF153=$I154,$J154,IF(AND(AF153&gt;=$J154,AF153&lt;=$L154),AF153+$M154,AF153)))</f>
      </c>
      <c r="AG154">
        <f>IF(OR(AG153="",$K154=0),AG153,IF(AG153=$I154,$J154,IF(AND(AG153&gt;=$J154,AG153&lt;=$L154),AG153+$M154,AG153)))</f>
      </c>
      <c r="AH154">
        <f>IF(OR(AH153="",$K154=0),AH153,IF(AH153=$I154,$J154,IF(AND(AH153&gt;=$J154,AH153&lt;=$L154),AH153+$M154,AH153)))</f>
      </c>
      <c r="AI154">
        <f>IF(OR(AI153="",$K154=0),AI153,IF(AI153=$I154,$J154,IF(AND(AI153&gt;=$J154,AI153&lt;=$L154),AI153+$M154,AI153)))</f>
      </c>
      <c r="AJ154">
        <f>IF(OR(AJ153="",$K154=0),AJ153,IF(AJ153=$I154,$J154,IF(AND(AJ153&gt;=$J154,AJ153&lt;=$L154),AJ153+$M154,AJ153)))</f>
      </c>
      <c r="AK154">
        <f>IF(OR(AK153="",$K154=0),AK153,IF(AK153=$I154,$J154,IF(AND(AK153&gt;=$J154,AK153&lt;=$L154),AK153+$M154,AK153)))</f>
      </c>
      <c r="AL154">
        <f>IF(OR(AL153="",$K154=0),AL153,IF(AL153=$I154,$J154,IF(AND(AL153&gt;=$J154,AL153&lt;=$L154),AL153+$M154,AL153)))</f>
      </c>
      <c r="AM154">
        <f>IF(OR(AM153="",$K154=0),AM153,IF(AM153=$I154,$J154,IF(AND(AM153&gt;=$J154,AM153&lt;=$L154),AM153+$M154,AM153)))</f>
      </c>
      <c r="AN154">
        <f>IF(OR(AN153="",$K154=0),AN153,IF(AN153=$I154,$J154,IF(AND(AN153&gt;=$J154,AN153&lt;=$L154),AN153+$M154,AN153)))</f>
      </c>
      <c r="AO154">
        <f>IF(OR(AO153="",$K154=0),AO153,IF(AO153=$I154,$J154,IF(AND(AO153&gt;=$J154,AO153&lt;=$L154),AO153+$M154,AO153)))</f>
      </c>
      <c r="AP154">
        <f>IF(OR(AP153="",$K154=0),AP153,IF(AP153=$I154,$J154,IF(AND(AP153&gt;=$J154,AP153&lt;=$L154),AP153+$M154,AP153)))</f>
      </c>
      <c r="AQ154">
        <f>IF(OR(AQ153="",$K154=0),AQ153,IF(AQ153=$I154,$J154,IF(AND(AQ153&gt;=$J154,AQ153&lt;=$L154),AQ153+$M154,AQ153)))</f>
      </c>
      <c r="AR154">
        <f>IF(OR(AR153="",$K154=0),AR153,IF(AR153=$I154,$J154,IF(AND(AR153&gt;=$J154,AR153&lt;=$L154),AR153+$M154,AR153)))</f>
      </c>
      <c r="AS154">
        <f>IF(OR(AS153="",$K154=0),AS153,IF(AS153=$I154,$J154,IF(AND(AS153&gt;=$J154,AS153&lt;=$L154),AS153+$M154,AS153)))</f>
      </c>
      <c r="AT154">
        <f>IF(OR(AT153="",$K154=0),AT153,IF(AT153=$I154,$J154,IF(AND(AT153&gt;=$J154,AT153&lt;=$L154),AT153+$M154,AT153)))</f>
      </c>
      <c r="AU154">
        <f>IF(OR(AU153="",$K154=0),AU153,IF(AU153=$I154,$J154,IF(AND(AU153&gt;=$J154,AU153&lt;=$L154),AU153+$M154,AU153)))</f>
      </c>
      <c r="AV154">
        <f>IF(OR(AV153="",$K154=0),AV153,IF(AV153=$I154,$J154,IF(AND(AV153&gt;=$J154,AV153&lt;=$L154),AV153+$M154,AV153)))</f>
      </c>
      <c r="AW154">
        <f>IF(OR(AW153="",$K154=0),AW153,IF(AW153=$I154,$J154,IF(AND(AW153&gt;=$J154,AW153&lt;=$L154),AW153+$M154,AW153)))</f>
      </c>
      <c r="AX154">
        <f>IF(OR(AX153="",$K154=0),AX153,IF(AX153=$I154,$J154,IF(AND(AX153&gt;=$J154,AX153&lt;=$L154),AX153+$M154,AX153)))</f>
      </c>
      <c r="AY154">
        <f>IF(OR(AY153="",$K154=0),AY153,IF(AY153=$I154,$J154,IF(AND(AY153&gt;=$J154,AY153&lt;=$L154),AY153+$M154,AY153)))</f>
      </c>
      <c r="AZ154">
        <f>IF(OR(AZ153="",$K154=0),AZ153,IF(AZ153=$I154,$J154,IF(AND(AZ153&gt;=$J154,AZ153&lt;=$L154),AZ153+$M154,AZ153)))</f>
      </c>
      <c r="BA154">
        <f>IF(OR(BA153="",$K154=0),BA153,IF(BA153=$I154,$J154,IF(AND(BA153&gt;=$J154,BA153&lt;=$L154),BA153+$M154,BA153)))</f>
      </c>
    </row>
    <row r="155" ht="20" customHeight="1">
      <c r="A155" s="9">
        <v>150</v>
      </c>
      <c r="B155" s="25"/>
      <c r="C155" s="26"/>
      <c r="D155" s="26"/>
      <c r="E155" s="26"/>
      <c r="F155" s="26"/>
      <c r="G155" s="27">
        <f>IF(AND($C155="",$D155=""),"",IF(OR($C155="",$D155=""),"Type both players",IF(OR($I155="",$J155=""),"A name is not on the Players tab",IF($C155=$D155,"The same player twice",IF($I155&lt;$J155,"Challenges go up the ladder, so nothing moved",IF($I155-$J155&gt;Settings!$C$5,"More than "&amp;Settings!$C$5&amp;" places up, so nothing moved",IF($E155="","To play",IF($E155="Defender",$D155&amp;" stays at "&amp;$J155,IF((Settings!$C$6="Swap places"),$C155&amp;" and "&amp;$D155&amp;" swap places",$C155&amp;" moves up to "&amp;$J155)))))))))</f>
      </c>
      <c r="I155">
        <f>IF($C155="","",IFERROR(INDEX($N$154:$BA$154,1,MATCH($C155,Players!$B$6:$B$45,0)),""))</f>
      </c>
      <c r="J155">
        <f>IF($D155="","",IFERROR(INDEX($N$154:$BA$154,1,MATCH($D155,Players!$B$6:$B$45,0)),""))</f>
      </c>
      <c r="K155">
        <f>IF(AND($E155="Challenger",ISNUMBER($I155),ISNUMBER($J155),$C155&lt;&gt;$D155),IF(AND($I155&gt;$J155,$I155-$J155&lt;=Settings!$C$5),1,0),0)</f>
      </c>
      <c r="L155">
        <f>IF($K155=0,"",IF((Settings!$C$6="Swap places"),$J155,$I155-1))</f>
      </c>
      <c r="M155">
        <f>IF($K155=0,"",IF((Settings!$C$6="Swap places"),$I155-$J155,1))</f>
      </c>
      <c r="N155">
        <f>IF(OR(N154="",$K155=0),N154,IF(N154=$I155,$J155,IF(AND(N154&gt;=$J155,N154&lt;=$L155),N154+$M155,N154)))</f>
      </c>
      <c r="O155">
        <f>IF(OR(O154="",$K155=0),O154,IF(O154=$I155,$J155,IF(AND(O154&gt;=$J155,O154&lt;=$L155),O154+$M155,O154)))</f>
      </c>
      <c r="P155">
        <f>IF(OR(P154="",$K155=0),P154,IF(P154=$I155,$J155,IF(AND(P154&gt;=$J155,P154&lt;=$L155),P154+$M155,P154)))</f>
      </c>
      <c r="Q155">
        <f>IF(OR(Q154="",$K155=0),Q154,IF(Q154=$I155,$J155,IF(AND(Q154&gt;=$J155,Q154&lt;=$L155),Q154+$M155,Q154)))</f>
      </c>
      <c r="R155">
        <f>IF(OR(R154="",$K155=0),R154,IF(R154=$I155,$J155,IF(AND(R154&gt;=$J155,R154&lt;=$L155),R154+$M155,R154)))</f>
      </c>
      <c r="S155">
        <f>IF(OR(S154="",$K155=0),S154,IF(S154=$I155,$J155,IF(AND(S154&gt;=$J155,S154&lt;=$L155),S154+$M155,S154)))</f>
      </c>
      <c r="T155">
        <f>IF(OR(T154="",$K155=0),T154,IF(T154=$I155,$J155,IF(AND(T154&gt;=$J155,T154&lt;=$L155),T154+$M155,T154)))</f>
      </c>
      <c r="U155">
        <f>IF(OR(U154="",$K155=0),U154,IF(U154=$I155,$J155,IF(AND(U154&gt;=$J155,U154&lt;=$L155),U154+$M155,U154)))</f>
      </c>
      <c r="V155">
        <f>IF(OR(V154="",$K155=0),V154,IF(V154=$I155,$J155,IF(AND(V154&gt;=$J155,V154&lt;=$L155),V154+$M155,V154)))</f>
      </c>
      <c r="W155">
        <f>IF(OR(W154="",$K155=0),W154,IF(W154=$I155,$J155,IF(AND(W154&gt;=$J155,W154&lt;=$L155),W154+$M155,W154)))</f>
      </c>
      <c r="X155">
        <f>IF(OR(X154="",$K155=0),X154,IF(X154=$I155,$J155,IF(AND(X154&gt;=$J155,X154&lt;=$L155),X154+$M155,X154)))</f>
      </c>
      <c r="Y155">
        <f>IF(OR(Y154="",$K155=0),Y154,IF(Y154=$I155,$J155,IF(AND(Y154&gt;=$J155,Y154&lt;=$L155),Y154+$M155,Y154)))</f>
      </c>
      <c r="Z155">
        <f>IF(OR(Z154="",$K155=0),Z154,IF(Z154=$I155,$J155,IF(AND(Z154&gt;=$J155,Z154&lt;=$L155),Z154+$M155,Z154)))</f>
      </c>
      <c r="AA155">
        <f>IF(OR(AA154="",$K155=0),AA154,IF(AA154=$I155,$J155,IF(AND(AA154&gt;=$J155,AA154&lt;=$L155),AA154+$M155,AA154)))</f>
      </c>
      <c r="AB155">
        <f>IF(OR(AB154="",$K155=0),AB154,IF(AB154=$I155,$J155,IF(AND(AB154&gt;=$J155,AB154&lt;=$L155),AB154+$M155,AB154)))</f>
      </c>
      <c r="AC155">
        <f>IF(OR(AC154="",$K155=0),AC154,IF(AC154=$I155,$J155,IF(AND(AC154&gt;=$J155,AC154&lt;=$L155),AC154+$M155,AC154)))</f>
      </c>
      <c r="AD155">
        <f>IF(OR(AD154="",$K155=0),AD154,IF(AD154=$I155,$J155,IF(AND(AD154&gt;=$J155,AD154&lt;=$L155),AD154+$M155,AD154)))</f>
      </c>
      <c r="AE155">
        <f>IF(OR(AE154="",$K155=0),AE154,IF(AE154=$I155,$J155,IF(AND(AE154&gt;=$J155,AE154&lt;=$L155),AE154+$M155,AE154)))</f>
      </c>
      <c r="AF155">
        <f>IF(OR(AF154="",$K155=0),AF154,IF(AF154=$I155,$J155,IF(AND(AF154&gt;=$J155,AF154&lt;=$L155),AF154+$M155,AF154)))</f>
      </c>
      <c r="AG155">
        <f>IF(OR(AG154="",$K155=0),AG154,IF(AG154=$I155,$J155,IF(AND(AG154&gt;=$J155,AG154&lt;=$L155),AG154+$M155,AG154)))</f>
      </c>
      <c r="AH155">
        <f>IF(OR(AH154="",$K155=0),AH154,IF(AH154=$I155,$J155,IF(AND(AH154&gt;=$J155,AH154&lt;=$L155),AH154+$M155,AH154)))</f>
      </c>
      <c r="AI155">
        <f>IF(OR(AI154="",$K155=0),AI154,IF(AI154=$I155,$J155,IF(AND(AI154&gt;=$J155,AI154&lt;=$L155),AI154+$M155,AI154)))</f>
      </c>
      <c r="AJ155">
        <f>IF(OR(AJ154="",$K155=0),AJ154,IF(AJ154=$I155,$J155,IF(AND(AJ154&gt;=$J155,AJ154&lt;=$L155),AJ154+$M155,AJ154)))</f>
      </c>
      <c r="AK155">
        <f>IF(OR(AK154="",$K155=0),AK154,IF(AK154=$I155,$J155,IF(AND(AK154&gt;=$J155,AK154&lt;=$L155),AK154+$M155,AK154)))</f>
      </c>
      <c r="AL155">
        <f>IF(OR(AL154="",$K155=0),AL154,IF(AL154=$I155,$J155,IF(AND(AL154&gt;=$J155,AL154&lt;=$L155),AL154+$M155,AL154)))</f>
      </c>
      <c r="AM155">
        <f>IF(OR(AM154="",$K155=0),AM154,IF(AM154=$I155,$J155,IF(AND(AM154&gt;=$J155,AM154&lt;=$L155),AM154+$M155,AM154)))</f>
      </c>
      <c r="AN155">
        <f>IF(OR(AN154="",$K155=0),AN154,IF(AN154=$I155,$J155,IF(AND(AN154&gt;=$J155,AN154&lt;=$L155),AN154+$M155,AN154)))</f>
      </c>
      <c r="AO155">
        <f>IF(OR(AO154="",$K155=0),AO154,IF(AO154=$I155,$J155,IF(AND(AO154&gt;=$J155,AO154&lt;=$L155),AO154+$M155,AO154)))</f>
      </c>
      <c r="AP155">
        <f>IF(OR(AP154="",$K155=0),AP154,IF(AP154=$I155,$J155,IF(AND(AP154&gt;=$J155,AP154&lt;=$L155),AP154+$M155,AP154)))</f>
      </c>
      <c r="AQ155">
        <f>IF(OR(AQ154="",$K155=0),AQ154,IF(AQ154=$I155,$J155,IF(AND(AQ154&gt;=$J155,AQ154&lt;=$L155),AQ154+$M155,AQ154)))</f>
      </c>
      <c r="AR155">
        <f>IF(OR(AR154="",$K155=0),AR154,IF(AR154=$I155,$J155,IF(AND(AR154&gt;=$J155,AR154&lt;=$L155),AR154+$M155,AR154)))</f>
      </c>
      <c r="AS155">
        <f>IF(OR(AS154="",$K155=0),AS154,IF(AS154=$I155,$J155,IF(AND(AS154&gt;=$J155,AS154&lt;=$L155),AS154+$M155,AS154)))</f>
      </c>
      <c r="AT155">
        <f>IF(OR(AT154="",$K155=0),AT154,IF(AT154=$I155,$J155,IF(AND(AT154&gt;=$J155,AT154&lt;=$L155),AT154+$M155,AT154)))</f>
      </c>
      <c r="AU155">
        <f>IF(OR(AU154="",$K155=0),AU154,IF(AU154=$I155,$J155,IF(AND(AU154&gt;=$J155,AU154&lt;=$L155),AU154+$M155,AU154)))</f>
      </c>
      <c r="AV155">
        <f>IF(OR(AV154="",$K155=0),AV154,IF(AV154=$I155,$J155,IF(AND(AV154&gt;=$J155,AV154&lt;=$L155),AV154+$M155,AV154)))</f>
      </c>
      <c r="AW155">
        <f>IF(OR(AW154="",$K155=0),AW154,IF(AW154=$I155,$J155,IF(AND(AW154&gt;=$J155,AW154&lt;=$L155),AW154+$M155,AW154)))</f>
      </c>
      <c r="AX155">
        <f>IF(OR(AX154="",$K155=0),AX154,IF(AX154=$I155,$J155,IF(AND(AX154&gt;=$J155,AX154&lt;=$L155),AX154+$M155,AX154)))</f>
      </c>
      <c r="AY155">
        <f>IF(OR(AY154="",$K155=0),AY154,IF(AY154=$I155,$J155,IF(AND(AY154&gt;=$J155,AY154&lt;=$L155),AY154+$M155,AY154)))</f>
      </c>
      <c r="AZ155">
        <f>IF(OR(AZ154="",$K155=0),AZ154,IF(AZ154=$I155,$J155,IF(AND(AZ154&gt;=$J155,AZ154&lt;=$L155),AZ154+$M155,AZ154)))</f>
      </c>
      <c r="BA155">
        <f>IF(OR(BA154="",$K155=0),BA154,IF(BA154=$I155,$J155,IF(AND(BA154&gt;=$J155,BA154&lt;=$L155),BA154+$M155,BA154)))</f>
      </c>
    </row>
    <row r="156"/>
    <row r="157" ht="30" customHeight="1">
      <c r="A157" s="2" t="inlineStr">
        <is>
          <t xml:space="preserve">Made with Clayside's free ladder spreadsheet. Let the players enter the results instead.</t>
        </is>
      </c>
      <c r="B157" s="2"/>
      <c r="C157" s="2"/>
      <c r="D157" s="2"/>
      <c r="E157" s="2"/>
      <c r="F157" s="4" t="inlineStr">
        <is>
          <t xml:space="preserve">clayside.app</t>
        </is>
      </c>
      <c r="G157" s="4"/>
    </row>
  </sheetData>
  <mergeCells count="4">
    <mergeCell ref="A2:G2"/>
    <mergeCell ref="A4:G4"/>
    <mergeCell ref="A157:E157"/>
    <mergeCell ref="F157:G157"/>
  </mergeCells>
  <conditionalFormatting sqref="G6:G155">
    <cfRule type="expression" dxfId="3" priority="1">
      <formula>OR(ISNUMBER(SEARCH("moves up",G6)),ISNUMBER(SEARCH("swap places",G6)))</formula>
    </cfRule>
    <cfRule type="expression" dxfId="1" priority="2">
      <formula>OR(ISNUMBER(SEARCH("nothing moved",G6)),ISNUMBER(SEARCH("not on the",G6)),ISNUMBER(SEARCH("twice",G6)),ISNUMBER(SEARCH("both players",G6)))</formula>
    </cfRule>
  </conditionalFormatting>
  <dataValidations count="2">
    <dataValidation type="list" allowBlank="1" showInputMessage="1" showErrorMessage="1" errorStyle="stop" errorTitle="Not on the ladder" error="Pick a name from the Players tab. Somebody new goes at the bottom of that list first." promptTitle="A player" prompt="Pick a name from the Players tab." sqref="C6:C155 D6:D155">
      <formula1>Players!$B$6:$B$45</formula1>
    </dataValidation>
    <dataValidation type="list" allowBlank="1" showInputMessage="1" showErrorMessage="1" errorStyle="stop" errorTitle="Who won" error="Pick Challenger or Defender." promptTitle="Who won" prompt="The challenger or the defender." sqref="E6:E155">
      <formula1>"Challenger,Defender"</formula1>
    </dataValidation>
  </dataValidations>
  <pageMargins left="0.4" right="0.4" top="0.5" bottom="0.5" header="0.3" footer="0.3"/>
  <pageSetup paperSize="9" orientation="landscape" fitToWidth="1" fitToHeight="0"/>
</worksheet>
</file>

<file path=xl/worksheets/sheet5.xml><?xml version="1.0" encoding="utf-8"?>
<worksheet xmlns="http://schemas.openxmlformats.org/spreadsheetml/2006/main">
  <sheetPr>
    <tabColor rgb="FF846528"/>
    <pageSetUpPr fitToPage="1"/>
  </sheetPr>
  <sheetViews>
    <sheetView workbookViewId="0" showGridLines="0"/>
  </sheetViews>
  <cols>
    <col min="1" max="1" width="32" customWidth="1"/>
    <col min="2" max="2" width="4" customWidth="1"/>
    <col min="3" max="3" width="18" customWidth="1"/>
    <col min="4" max="4" width="10" customWidth="1"/>
  </cols>
  <sheetData>
    <row r="1" ht="34" customHeight="1">
      <c r="A1" s="1" t="inlineStr">
        <is>
          <t xml:space="preserve">Settings</t>
        </is>
      </c>
      <c r="B1" s="2"/>
      <c r="C1" s="2"/>
      <c r="D1" s="2"/>
    </row>
    <row r="2" ht="22" customHeight="1">
      <c r="A2" s="6" t="inlineStr">
        <is>
          <t xml:space="preserve">Change these here and the whole ladder replays with them.</t>
        </is>
      </c>
    </row>
    <row r="3"/>
    <row r="4" ht="24" customHeight="1">
      <c r="A4" s="5" t="inlineStr">
        <is>
          <t xml:space="preserve">Your ladder's rules</t>
        </is>
      </c>
      <c r="B4" s="5"/>
      <c r="C4" s="5"/>
    </row>
    <row r="5" ht="22" customHeight="1">
      <c r="A5" s="19" t="inlineStr">
        <is>
          <t xml:space="preserve">Places up a player may challenge</t>
        </is>
      </c>
      <c r="B5" s="19"/>
      <c r="C5" s="20">
        <v>3</v>
      </c>
    </row>
    <row r="6" ht="22" customHeight="1">
      <c r="A6" s="19" t="inlineStr">
        <is>
          <t xml:space="preserve">When the challenger wins</t>
        </is>
      </c>
      <c r="B6" s="19"/>
      <c r="C6" s="24" t="inlineStr">
        <is>
          <t xml:space="preserve">Take the place</t>
        </is>
      </c>
    </row>
    <row r="7"/>
    <row r="8" ht="58" customHeight="1">
      <c r="A8" s="6" t="inlineStr">
        <is>
          <t xml:space="preserve">Take the place: the challenger moves into the defender's place, and everybody from there down to the challenger's old place drops one. Swap places: the two change places and nobody else moves. When the defender wins, nothing moves.</t>
        </is>
      </c>
    </row>
  </sheetData>
  <mergeCells count="5">
    <mergeCell ref="A2:D2"/>
    <mergeCell ref="A4:B4"/>
    <mergeCell ref="A5:B5"/>
    <mergeCell ref="A6:B6"/>
    <mergeCell ref="A8:D8"/>
  </mergeCells>
  <dataValidations count="1">
    <dataValidation type="list" allowBlank="1" showInputMessage="1" showErrorMessage="1" errorStyle="stop" errorTitle="Pick one" error="Pick Take the place or Swap places." promptTitle="When the challenger wins" prompt="Take the place, or swap places." sqref="C6">
      <formula1>"Take the place,Swap places"</formula1>
    </dataValidation>
  </dataValidations>
  <pageMargins left="0.4" right="0.4" top="0.5" bottom="0.5" header="0.3" footer="0.3"/>
  <pageSetup paperSize="9" orientation="portrait" fitToWidth="1" fitToHeight="1"/>
</worksheet>
</file>